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5210d240\総務共有\131新地方公会計制度\H31\04_財務書類作成\公表用\HP公表\"/>
    </mc:Choice>
  </mc:AlternateContent>
  <bookViews>
    <workbookView xWindow="0" yWindow="0" windowWidth="20490" windowHeight="7050" firstSheet="9" activeTab="11"/>
  </bookViews>
  <sheets>
    <sheet name="貸借対照表（全体）" sheetId="1" r:id="rId1"/>
    <sheet name="行政コスト計算書（全体）" sheetId="2" r:id="rId2"/>
    <sheet name="純資産変動計算書（全体）" sheetId="3" r:id="rId3"/>
    <sheet name="資金収支計算書（全体）" sheetId="4" r:id="rId4"/>
    <sheet name="精算表（貸借対照表）（全体）" sheetId="5" r:id="rId5"/>
    <sheet name="精算表（行政コスト計算書）（全体）" sheetId="6" r:id="rId6"/>
    <sheet name="精算表（純資産変動計算書）（全体）" sheetId="7" r:id="rId7"/>
    <sheet name="精算表（資金収支計算書）（全体）" sheetId="8" r:id="rId8"/>
    <sheet name="貸借対照表（一般）" sheetId="9" r:id="rId9"/>
    <sheet name="行政コスト計算書（一般） " sheetId="10" r:id="rId10"/>
    <sheet name="純資産変動計算書（一般）" sheetId="11" r:id="rId11"/>
    <sheet name="資金収支計算書（一般）" sheetId="12" r:id="rId12"/>
  </sheets>
  <externalReferences>
    <externalReference r:id="rId13"/>
  </externalReferences>
  <definedNames>
    <definedName name="CSV" localSheetId="9">#REF!</definedName>
    <definedName name="CSV" localSheetId="11">#REF!</definedName>
    <definedName name="CSV" localSheetId="10">#REF!</definedName>
    <definedName name="CSV" localSheetId="4">#REF!</definedName>
    <definedName name="CSV" localSheetId="8">#REF!</definedName>
    <definedName name="CSV">#REF!</definedName>
    <definedName name="CSVDATA" localSheetId="9">#REF!</definedName>
    <definedName name="CSVDATA" localSheetId="11">#REF!</definedName>
    <definedName name="CSVDATA" localSheetId="10">#REF!</definedName>
    <definedName name="CSVDATA" localSheetId="4">#REF!</definedName>
    <definedName name="CSVDATA" localSheetId="8">#REF!</definedName>
    <definedName name="CSVDATA">#REF!</definedName>
    <definedName name="_xlnm.Print_Area" localSheetId="9">'行政コスト計算書（一般） '!$B$1:$P$44</definedName>
    <definedName name="_xlnm.Print_Area" localSheetId="1">'行政コスト計算書（全体）'!$B$1:$P$44</definedName>
    <definedName name="_xlnm.Print_Area" localSheetId="11">'資金収支計算書（一般）'!$B$1:$O$63</definedName>
    <definedName name="_xlnm.Print_Area" localSheetId="3">'資金収支計算書（全体）'!$B$1:$O$63</definedName>
    <definedName name="_xlnm.Print_Area" localSheetId="10">'純資産変動計算書（一般）'!$B$1:$P$26</definedName>
    <definedName name="_xlnm.Print_Area" localSheetId="2">'純資産変動計算書（全体）'!$B$1:$P$26</definedName>
    <definedName name="_xlnm.Print_Area" localSheetId="5">'精算表（行政コスト計算書）（全体）'!$A$1:$K$40</definedName>
    <definedName name="_xlnm.Print_Area" localSheetId="7">'精算表（資金収支計算書）（全体）'!$A$1:$K$54</definedName>
    <definedName name="_xlnm.Print_Area" localSheetId="6">'精算表（純資産変動計算書）（全体）'!$A$1:$K$24</definedName>
    <definedName name="_xlnm.Print_Area" localSheetId="4">'精算表（貸借対照表）（全体）'!$A$1:$K$98</definedName>
    <definedName name="_xlnm.Print_Area" localSheetId="8">'貸借対照表（一般）'!$C$1:$AB$65</definedName>
    <definedName name="_xlnm.Print_Area" localSheetId="0">'貸借対照表（全体）'!$C$1:$AB$65</definedName>
    <definedName name="_xlnm.Print_Titles" localSheetId="4">'精算表（貸借対照表）（全体）'!$4:$7</definedName>
    <definedName name="カテゴリ一覧">[1]カテゴリ!$M$6:$M$16</definedName>
    <definedName name="フォーム共通定義_「画面ＩＤ」入力セルの位置_行" localSheetId="9">#REF!</definedName>
    <definedName name="フォーム共通定義_「画面ＩＤ」入力セルの位置_行" localSheetId="11">#REF!</definedName>
    <definedName name="フォーム共通定義_「画面ＩＤ」入力セルの位置_行" localSheetId="10">#REF!</definedName>
    <definedName name="フォーム共通定義_「画面ＩＤ」入力セルの位置_行" localSheetId="2">#REF!</definedName>
    <definedName name="フォーム共通定義_「画面ＩＤ」入力セルの位置_行" localSheetId="4">#REF!</definedName>
    <definedName name="フォーム共通定義_「画面ＩＤ」入力セルの位置_行" localSheetId="8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9">#REF!</definedName>
    <definedName name="フォーム共通定義_「画面ＩＤ」入力セルの位置_列" localSheetId="11">#REF!</definedName>
    <definedName name="フォーム共通定義_「画面ＩＤ」入力セルの位置_列" localSheetId="10">#REF!</definedName>
    <definedName name="フォーム共通定義_「画面ＩＤ」入力セルの位置_列" localSheetId="2">#REF!</definedName>
    <definedName name="フォーム共通定義_「画面ＩＤ」入力セルの位置_列" localSheetId="4">#REF!</definedName>
    <definedName name="フォーム共通定義_「画面ＩＤ」入力セルの位置_列" localSheetId="8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9">#REF!</definedName>
    <definedName name="画面イベント定義_「画面ＩＤ」入力セルの位置_行" localSheetId="11">#REF!</definedName>
    <definedName name="画面イベント定義_「画面ＩＤ」入力セルの位置_行" localSheetId="10">#REF!</definedName>
    <definedName name="画面イベント定義_「画面ＩＤ」入力セルの位置_行" localSheetId="2">#REF!</definedName>
    <definedName name="画面イベント定義_「画面ＩＤ」入力セルの位置_行" localSheetId="4">#REF!</definedName>
    <definedName name="画面イベント定義_「画面ＩＤ」入力セルの位置_行" localSheetId="8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9">#REF!</definedName>
    <definedName name="画面イベント定義_「画面ＩＤ」入力セルの位置_列" localSheetId="11">#REF!</definedName>
    <definedName name="画面イベント定義_「画面ＩＤ」入力セルの位置_列" localSheetId="10">#REF!</definedName>
    <definedName name="画面イベント定義_「画面ＩＤ」入力セルの位置_列" localSheetId="2">#REF!</definedName>
    <definedName name="画面イベント定義_「画面ＩＤ」入力セルの位置_列" localSheetId="4">#REF!</definedName>
    <definedName name="画面イベント定義_「画面ＩＤ」入力セルの位置_列" localSheetId="8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2" l="1"/>
  <c r="M49" i="12"/>
  <c r="M46" i="12"/>
  <c r="M52" i="12" s="1"/>
  <c r="M44" i="12"/>
  <c r="M38" i="12"/>
  <c r="M32" i="12"/>
  <c r="M21" i="12"/>
  <c r="M16" i="12"/>
  <c r="M11" i="12"/>
  <c r="M10" i="12" s="1"/>
  <c r="M30" i="12" s="1"/>
  <c r="M53" i="12" s="1"/>
  <c r="M56" i="12" s="1"/>
  <c r="M61" i="12" s="1"/>
  <c r="M23" i="11"/>
  <c r="M24" i="11" s="1"/>
  <c r="O18" i="11"/>
  <c r="O17" i="11"/>
  <c r="O16" i="11"/>
  <c r="M15" i="11"/>
  <c r="O15" i="11" s="1"/>
  <c r="O13" i="11"/>
  <c r="O12" i="11"/>
  <c r="K11" i="11"/>
  <c r="O11" i="11" s="1"/>
  <c r="K9" i="11"/>
  <c r="N39" i="10"/>
  <c r="N33" i="10"/>
  <c r="N29" i="10"/>
  <c r="N24" i="10"/>
  <c r="N20" i="10"/>
  <c r="N15" i="10"/>
  <c r="N10" i="10"/>
  <c r="N9" i="10" s="1"/>
  <c r="N8" i="10" s="1"/>
  <c r="N32" i="10" s="1"/>
  <c r="N42" i="10" s="1"/>
  <c r="K10" i="11" s="1"/>
  <c r="P53" i="9"/>
  <c r="P48" i="9"/>
  <c r="P41" i="9"/>
  <c r="P40" i="9" s="1"/>
  <c r="P26" i="9"/>
  <c r="Z14" i="9"/>
  <c r="P10" i="9"/>
  <c r="P9" i="9"/>
  <c r="P8" i="9" s="1"/>
  <c r="Z8" i="9"/>
  <c r="Z23" i="9" s="1"/>
  <c r="G53" i="8"/>
  <c r="I53" i="8" s="1"/>
  <c r="K53" i="8" s="1"/>
  <c r="K52" i="8"/>
  <c r="I52" i="8"/>
  <c r="I51" i="8"/>
  <c r="K51" i="8" s="1"/>
  <c r="K48" i="8"/>
  <c r="I48" i="8"/>
  <c r="I46" i="8"/>
  <c r="K46" i="8" s="1"/>
  <c r="K45" i="8"/>
  <c r="I45" i="8"/>
  <c r="G44" i="8"/>
  <c r="I44" i="8" s="1"/>
  <c r="K44" i="8" s="1"/>
  <c r="K42" i="8"/>
  <c r="I42" i="8"/>
  <c r="I41" i="8"/>
  <c r="K41" i="8" s="1"/>
  <c r="G41" i="8"/>
  <c r="G40" i="8"/>
  <c r="I40" i="8" s="1"/>
  <c r="K40" i="8" s="1"/>
  <c r="K39" i="8"/>
  <c r="I39" i="8"/>
  <c r="I38" i="8"/>
  <c r="K38" i="8" s="1"/>
  <c r="K35" i="8"/>
  <c r="I35" i="8"/>
  <c r="I34" i="8"/>
  <c r="K34" i="8" s="1"/>
  <c r="G34" i="8"/>
  <c r="I30" i="8"/>
  <c r="K30" i="8" s="1"/>
  <c r="K29" i="8"/>
  <c r="I29" i="8"/>
  <c r="H28" i="8"/>
  <c r="G28" i="8"/>
  <c r="I28" i="8" s="1"/>
  <c r="K28" i="8" s="1"/>
  <c r="H27" i="8"/>
  <c r="G27" i="8"/>
  <c r="I27" i="8" s="1"/>
  <c r="K27" i="8" s="1"/>
  <c r="I26" i="8"/>
  <c r="K26" i="8" s="1"/>
  <c r="K22" i="8"/>
  <c r="I22" i="8"/>
  <c r="I21" i="8"/>
  <c r="K21" i="8" s="1"/>
  <c r="K19" i="8"/>
  <c r="I19" i="8"/>
  <c r="J18" i="8"/>
  <c r="I18" i="8"/>
  <c r="K18" i="8" s="1"/>
  <c r="H18" i="8"/>
  <c r="G18" i="8"/>
  <c r="I17" i="8"/>
  <c r="K17" i="8" s="1"/>
  <c r="K16" i="8"/>
  <c r="I16" i="8"/>
  <c r="I14" i="8"/>
  <c r="K14" i="8" s="1"/>
  <c r="J13" i="8"/>
  <c r="H13" i="8"/>
  <c r="G13" i="8"/>
  <c r="I13" i="8" s="1"/>
  <c r="K13" i="8" s="1"/>
  <c r="I12" i="8"/>
  <c r="K12" i="8" s="1"/>
  <c r="K11" i="8"/>
  <c r="I11" i="8"/>
  <c r="I10" i="8"/>
  <c r="K10" i="8" s="1"/>
  <c r="K9" i="8"/>
  <c r="I9" i="8"/>
  <c r="H8" i="8"/>
  <c r="H7" i="8" s="1"/>
  <c r="G8" i="8"/>
  <c r="I8" i="8" s="1"/>
  <c r="K8" i="8" s="1"/>
  <c r="J7" i="8"/>
  <c r="G7" i="8"/>
  <c r="G6" i="8"/>
  <c r="G47" i="8" s="1"/>
  <c r="I15" i="7"/>
  <c r="K15" i="7" s="1"/>
  <c r="I14" i="7"/>
  <c r="K14" i="7" s="1"/>
  <c r="I13" i="7"/>
  <c r="K13" i="7" s="1"/>
  <c r="H12" i="7"/>
  <c r="G12" i="7"/>
  <c r="I12" i="7" s="1"/>
  <c r="K12" i="7" s="1"/>
  <c r="I10" i="7"/>
  <c r="K10" i="7" s="1"/>
  <c r="I9" i="7"/>
  <c r="K9" i="7" s="1"/>
  <c r="J8" i="7"/>
  <c r="G8" i="7"/>
  <c r="I8" i="7" s="1"/>
  <c r="K8" i="7" s="1"/>
  <c r="K6" i="7"/>
  <c r="I6" i="7"/>
  <c r="K40" i="6"/>
  <c r="I40" i="6"/>
  <c r="K39" i="6"/>
  <c r="I39" i="6"/>
  <c r="G38" i="6"/>
  <c r="I38" i="6" s="1"/>
  <c r="K38" i="6" s="1"/>
  <c r="K30" i="6"/>
  <c r="I30" i="6"/>
  <c r="K29" i="6"/>
  <c r="I29" i="6"/>
  <c r="H28" i="6"/>
  <c r="I28" i="6" s="1"/>
  <c r="K28" i="6" s="1"/>
  <c r="G28" i="6"/>
  <c r="K27" i="6"/>
  <c r="I27" i="6"/>
  <c r="K26" i="6"/>
  <c r="I26" i="6"/>
  <c r="K24" i="6"/>
  <c r="I24" i="6"/>
  <c r="J23" i="6"/>
  <c r="I23" i="6"/>
  <c r="K23" i="6" s="1"/>
  <c r="H23" i="6"/>
  <c r="G23" i="6"/>
  <c r="I22" i="6"/>
  <c r="K22" i="6" s="1"/>
  <c r="I20" i="6"/>
  <c r="K20" i="6" s="1"/>
  <c r="I19" i="6"/>
  <c r="K19" i="6" s="1"/>
  <c r="G19" i="6"/>
  <c r="K18" i="6"/>
  <c r="I18" i="6"/>
  <c r="K17" i="6"/>
  <c r="I17" i="6"/>
  <c r="K16" i="6"/>
  <c r="I16" i="6"/>
  <c r="K15" i="6"/>
  <c r="I15" i="6"/>
  <c r="H14" i="6"/>
  <c r="H8" i="6" s="1"/>
  <c r="H7" i="6" s="1"/>
  <c r="H6" i="6" s="1"/>
  <c r="H31" i="6" s="1"/>
  <c r="H7" i="7" s="1"/>
  <c r="H11" i="7" s="1"/>
  <c r="H23" i="7" s="1"/>
  <c r="H24" i="7" s="1"/>
  <c r="G14" i="6"/>
  <c r="I14" i="6" s="1"/>
  <c r="K14" i="6" s="1"/>
  <c r="K13" i="6"/>
  <c r="I13" i="6"/>
  <c r="K12" i="6"/>
  <c r="I12" i="6"/>
  <c r="K11" i="6"/>
  <c r="I11" i="6"/>
  <c r="K10" i="6"/>
  <c r="I10" i="6"/>
  <c r="G9" i="6"/>
  <c r="I9" i="6" s="1"/>
  <c r="K9" i="6" s="1"/>
  <c r="G8" i="6"/>
  <c r="G7" i="6" s="1"/>
  <c r="J7" i="6"/>
  <c r="J6" i="6" s="1"/>
  <c r="J31" i="6" s="1"/>
  <c r="J7" i="7" s="1"/>
  <c r="I97" i="5"/>
  <c r="I95" i="5" s="1"/>
  <c r="K96" i="5"/>
  <c r="I96" i="5"/>
  <c r="J95" i="5"/>
  <c r="H95" i="5"/>
  <c r="G95" i="5"/>
  <c r="K93" i="5"/>
  <c r="I93" i="5"/>
  <c r="K92" i="5"/>
  <c r="I92" i="5"/>
  <c r="K88" i="5"/>
  <c r="I88" i="5"/>
  <c r="K87" i="5"/>
  <c r="I87" i="5"/>
  <c r="K86" i="5"/>
  <c r="I86" i="5"/>
  <c r="G86" i="5"/>
  <c r="I83" i="5"/>
  <c r="K83" i="5" s="1"/>
  <c r="K81" i="5"/>
  <c r="I81" i="5"/>
  <c r="I80" i="5"/>
  <c r="K80" i="5" s="1"/>
  <c r="G80" i="5"/>
  <c r="G79" i="5"/>
  <c r="I79" i="5" s="1"/>
  <c r="K79" i="5" s="1"/>
  <c r="H78" i="5"/>
  <c r="K68" i="5"/>
  <c r="I68" i="5"/>
  <c r="I67" i="5"/>
  <c r="K67" i="5" s="1"/>
  <c r="H67" i="5"/>
  <c r="G67" i="5"/>
  <c r="I64" i="5"/>
  <c r="K64" i="5" s="1"/>
  <c r="H62" i="5"/>
  <c r="G62" i="5"/>
  <c r="G54" i="5" s="1"/>
  <c r="I54" i="5" s="1"/>
  <c r="K54" i="5" s="1"/>
  <c r="K56" i="5"/>
  <c r="I56" i="5"/>
  <c r="I55" i="5"/>
  <c r="K55" i="5" s="1"/>
  <c r="G55" i="5"/>
  <c r="H54" i="5"/>
  <c r="K48" i="5"/>
  <c r="I48" i="5"/>
  <c r="K36" i="5"/>
  <c r="I36" i="5"/>
  <c r="G35" i="5"/>
  <c r="G10" i="5" s="1"/>
  <c r="K20" i="5"/>
  <c r="I20" i="5"/>
  <c r="I19" i="5"/>
  <c r="K19" i="5" s="1"/>
  <c r="K17" i="5"/>
  <c r="I17" i="5"/>
  <c r="I16" i="5"/>
  <c r="K16" i="5" s="1"/>
  <c r="K12" i="5"/>
  <c r="I12" i="5"/>
  <c r="I11" i="5"/>
  <c r="K11" i="5" s="1"/>
  <c r="H11" i="5"/>
  <c r="G11" i="5"/>
  <c r="H10" i="5"/>
  <c r="H9" i="5" s="1"/>
  <c r="H8" i="5" s="1"/>
  <c r="J9" i="5"/>
  <c r="J8" i="5" s="1"/>
  <c r="M60" i="4"/>
  <c r="M52" i="4"/>
  <c r="M49" i="4"/>
  <c r="M46" i="4"/>
  <c r="M38" i="4"/>
  <c r="M32" i="4"/>
  <c r="M44" i="4" s="1"/>
  <c r="M21" i="4"/>
  <c r="M16" i="4"/>
  <c r="M11" i="4"/>
  <c r="M10" i="4" s="1"/>
  <c r="M30" i="4" s="1"/>
  <c r="M53" i="4" s="1"/>
  <c r="M56" i="4" s="1"/>
  <c r="M61" i="4" s="1"/>
  <c r="M24" i="3"/>
  <c r="M23" i="3"/>
  <c r="O18" i="3"/>
  <c r="O17" i="3"/>
  <c r="O16" i="3"/>
  <c r="M15" i="3"/>
  <c r="O15" i="3" s="1"/>
  <c r="O13" i="3"/>
  <c r="O12" i="3"/>
  <c r="O11" i="3"/>
  <c r="K11" i="3"/>
  <c r="K9" i="3"/>
  <c r="N39" i="2"/>
  <c r="N29" i="2"/>
  <c r="N24" i="2"/>
  <c r="N20" i="2"/>
  <c r="N15" i="2"/>
  <c r="N10" i="2"/>
  <c r="N9" i="2" s="1"/>
  <c r="N8" i="2" s="1"/>
  <c r="N32" i="2" s="1"/>
  <c r="N42" i="2" s="1"/>
  <c r="K10" i="3" s="1"/>
  <c r="P53" i="1"/>
  <c r="P48" i="1"/>
  <c r="P41" i="1"/>
  <c r="P40" i="1" s="1"/>
  <c r="Z14" i="1"/>
  <c r="P10" i="1"/>
  <c r="P9" i="1"/>
  <c r="Z8" i="1"/>
  <c r="Z23" i="1" s="1"/>
  <c r="P63" i="9" l="1"/>
  <c r="Z26" i="9" s="1"/>
  <c r="Z25" i="9"/>
  <c r="O10" i="11"/>
  <c r="K14" i="11"/>
  <c r="I10" i="5"/>
  <c r="G9" i="5"/>
  <c r="G8" i="5" s="1"/>
  <c r="G6" i="6"/>
  <c r="I7" i="6"/>
  <c r="K7" i="6" s="1"/>
  <c r="G50" i="8"/>
  <c r="H6" i="8"/>
  <c r="I7" i="8"/>
  <c r="K7" i="8" s="1"/>
  <c r="G78" i="5"/>
  <c r="I78" i="5" s="1"/>
  <c r="K78" i="5" s="1"/>
  <c r="I35" i="5"/>
  <c r="K35" i="5" s="1"/>
  <c r="K97" i="5"/>
  <c r="K95" i="5" s="1"/>
  <c r="I62" i="5"/>
  <c r="K62" i="5" s="1"/>
  <c r="I8" i="6"/>
  <c r="K8" i="6" s="1"/>
  <c r="P8" i="1"/>
  <c r="K14" i="3"/>
  <c r="O14" i="3" s="1"/>
  <c r="O23" i="3" s="1"/>
  <c r="O10" i="3"/>
  <c r="K23" i="11" l="1"/>
  <c r="K24" i="11" s="1"/>
  <c r="O14" i="11"/>
  <c r="O23" i="11" s="1"/>
  <c r="O24" i="11" s="1"/>
  <c r="Z62" i="9"/>
  <c r="Z63" i="9" s="1"/>
  <c r="H47" i="8"/>
  <c r="I6" i="8"/>
  <c r="K6" i="8" s="1"/>
  <c r="I6" i="6"/>
  <c r="K6" i="6" s="1"/>
  <c r="G31" i="6"/>
  <c r="G54" i="8"/>
  <c r="I9" i="5"/>
  <c r="I8" i="5" s="1"/>
  <c r="K10" i="5"/>
  <c r="K9" i="5" s="1"/>
  <c r="K8" i="5" s="1"/>
  <c r="K23" i="3"/>
  <c r="K24" i="3" s="1"/>
  <c r="O24" i="3"/>
  <c r="Z25" i="1"/>
  <c r="P63" i="1"/>
  <c r="Z26" i="1" s="1"/>
  <c r="G7" i="7" l="1"/>
  <c r="I31" i="6"/>
  <c r="K31" i="6" s="1"/>
  <c r="H50" i="8"/>
  <c r="I47" i="8"/>
  <c r="K47" i="8" s="1"/>
  <c r="Z62" i="1"/>
  <c r="Z63" i="1" s="1"/>
  <c r="H54" i="8" l="1"/>
  <c r="I54" i="8" s="1"/>
  <c r="K54" i="8" s="1"/>
  <c r="I50" i="8"/>
  <c r="K50" i="8" s="1"/>
  <c r="I7" i="7"/>
  <c r="K7" i="7" s="1"/>
  <c r="G11" i="7"/>
  <c r="G23" i="7" l="1"/>
  <c r="I11" i="7"/>
  <c r="K11" i="7" s="1"/>
  <c r="G24" i="7" l="1"/>
  <c r="I24" i="7" s="1"/>
  <c r="K24" i="7" s="1"/>
  <c r="I23" i="7"/>
  <c r="K23" i="7" s="1"/>
</calcChain>
</file>

<file path=xl/sharedStrings.xml><?xml version="1.0" encoding="utf-8"?>
<sst xmlns="http://schemas.openxmlformats.org/spreadsheetml/2006/main" count="1643" uniqueCount="402">
  <si>
    <t>全体財務書類</t>
    <rPh sb="0" eb="2">
      <t>ゼンタイ</t>
    </rPh>
    <rPh sb="2" eb="4">
      <t>ザイム</t>
    </rPh>
    <rPh sb="4" eb="6">
      <t>ショルイ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</si>
  <si>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6"/>
  </si>
  <si>
    <t>貸借対照表</t>
  </si>
  <si>
    <t>（平成３１年３月３１日現在）</t>
    <phoneticPr fontId="6"/>
  </si>
  <si>
    <t>（単位：百万円）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</si>
  <si>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</si>
  <si>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</si>
  <si>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</si>
  <si>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</si>
  <si>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</si>
  <si>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</si>
  <si>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</si>
  <si>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</si>
  <si>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</si>
  <si>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</si>
  <si>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</si>
  <si>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</si>
  <si>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</si>
  <si>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</si>
  <si>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</si>
  <si>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</si>
  <si>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</si>
  <si>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</si>
  <si>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-</t>
    <phoneticPr fontId="6"/>
  </si>
  <si>
    <t>1050000</t>
  </si>
  <si>
    <t>1620000</t>
  </si>
  <si>
    <t>土地</t>
  </si>
  <si>
    <t>退職手当引当金</t>
  </si>
  <si>
    <t>1060000</t>
  </si>
  <si>
    <t>1630000</t>
  </si>
  <si>
    <t>立木竹</t>
  </si>
  <si>
    <t>損失補償等引当金</t>
  </si>
  <si>
    <t>1070000</t>
  </si>
  <si>
    <t>1640000</t>
  </si>
  <si>
    <t>建物</t>
  </si>
  <si>
    <t>その他</t>
  </si>
  <si>
    <t>-</t>
    <phoneticPr fontId="6"/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</si>
  <si>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</si>
  <si>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</si>
  <si>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</si>
  <si>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</si>
  <si>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</si>
  <si>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</si>
  <si>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</si>
  <si>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</si>
  <si>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</si>
  <si>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</si>
  <si>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</si>
  <si>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</si>
  <si>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</si>
  <si>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</si>
  <si>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</si>
  <si>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</si>
  <si>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</si>
  <si>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</si>
  <si>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</si>
  <si>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</si>
  <si>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</si>
  <si>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</si>
  <si>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</si>
  <si>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</si>
  <si>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</si>
  <si>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</si>
  <si>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</si>
  <si>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</si>
  <si>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</si>
  <si>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</si>
  <si>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</si>
  <si>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</si>
  <si>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</si>
  <si>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</si>
  <si>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</si>
  <si>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</si>
  <si>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</si>
  <si>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</si>
  <si>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</si>
  <si>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</si>
  <si>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</si>
  <si>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</si>
  <si>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</si>
  <si>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</si>
  <si>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</si>
  <si>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</si>
  <si>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</si>
  <si>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</si>
  <si>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</si>
  <si>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</si>
  <si>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</si>
  <si>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</si>
  <si>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</si>
  <si>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</si>
  <si>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</si>
  <si>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</si>
  <si>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</si>
  <si>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</si>
  <si>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</si>
  <si>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</si>
  <si>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</si>
  <si>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</si>
  <si>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</si>
  <si>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-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</si>
  <si>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</si>
  <si>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</si>
  <si>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</si>
  <si>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</si>
  <si>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</si>
  <si>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</si>
  <si>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</si>
  <si>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</si>
  <si>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</si>
  <si>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</si>
  <si>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</si>
  <si>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</si>
  <si>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</si>
  <si>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</si>
  <si>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</si>
  <si>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</si>
  <si>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</si>
  <si>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</si>
  <si>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-</t>
    <phoneticPr fontId="6"/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</si>
  <si>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</si>
  <si>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</si>
  <si>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</si>
  <si>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</si>
  <si>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</si>
  <si>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</si>
  <si>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</si>
  <si>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</si>
  <si>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</si>
  <si>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</si>
  <si>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</si>
  <si>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</si>
  <si>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</si>
  <si>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</si>
  <si>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</si>
  <si>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</si>
  <si>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</si>
  <si>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</si>
  <si>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</si>
  <si>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</si>
  <si>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</si>
  <si>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</si>
  <si>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</si>
  <si>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</si>
  <si>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</si>
  <si>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</si>
  <si>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</si>
  <si>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</si>
  <si>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</si>
  <si>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</si>
  <si>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</si>
  <si>
    <t>自　平成３０年４月１日　</t>
    <phoneticPr fontId="13"/>
  </si>
  <si>
    <t>至　平成３１年３月３１日</t>
    <phoneticPr fontId="13"/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</si>
  <si>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</si>
  <si>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</si>
  <si>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</si>
  <si>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</si>
  <si>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</si>
  <si>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</si>
  <si>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</si>
  <si>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</si>
  <si>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</si>
  <si>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</si>
  <si>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</si>
  <si>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</si>
  <si>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</si>
  <si>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</si>
  <si>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</si>
  <si>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</si>
  <si>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</si>
  <si>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</si>
  <si>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</si>
  <si>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</si>
  <si>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</si>
  <si>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</si>
  <si>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</si>
  <si>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</si>
  <si>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</si>
  <si>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</si>
  <si>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</si>
  <si>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</si>
  <si>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-</t>
    <phoneticPr fontId="13"/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</si>
  <si>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</si>
  <si>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</si>
  <si>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</si>
  <si>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</si>
  <si>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</si>
  <si>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</si>
  <si>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</si>
  <si>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</si>
  <si>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</si>
  <si>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</si>
  <si>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</si>
  <si>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</si>
  <si>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</si>
  <si>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</si>
  <si>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</si>
  <si>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</si>
  <si>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</si>
  <si>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</si>
  <si>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</si>
  <si>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</si>
  <si>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</si>
  <si>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</si>
  <si>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</si>
  <si>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</si>
  <si>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</si>
  <si>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</si>
  <si>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</si>
  <si>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</si>
  <si>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</si>
  <si>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</si>
  <si>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</si>
  <si>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</si>
  <si>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</si>
  <si>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</si>
  <si>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</si>
  <si>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</si>
  <si>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</si>
  <si>
    <t>自　平成３０年４月１日　</t>
    <phoneticPr fontId="13"/>
  </si>
  <si>
    <t>至　平成３１年３月３１日</t>
    <phoneticPr fontId="13"/>
  </si>
  <si>
    <t>合計</t>
  </si>
  <si>
    <t>固定資産
等形成分</t>
  </si>
  <si>
    <t>余剰分
（不足分）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</si>
  <si>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</si>
  <si>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</si>
  <si>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</si>
  <si>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</si>
  <si>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</si>
  <si>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</si>
  <si>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</si>
  <si>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</si>
  <si>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</si>
  <si>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</si>
  <si>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</si>
  <si>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</si>
  <si>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</si>
  <si>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</si>
  <si>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</si>
  <si>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</si>
  <si>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</si>
  <si>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</si>
  <si>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</si>
  <si>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</si>
  <si>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</si>
  <si>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</si>
  <si>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-</t>
    <phoneticPr fontId="13"/>
  </si>
  <si>
    <t>3120000</t>
  </si>
  <si>
    <t>資産評価差額</t>
  </si>
  <si>
    <t>3130000</t>
  </si>
  <si>
    <t>無償所管換等</t>
  </si>
  <si>
    <t>-</t>
    <phoneticPr fontId="13"/>
  </si>
  <si>
    <t>3140000</t>
  </si>
  <si>
    <t>3150000</t>
  </si>
  <si>
    <t>本年度純資産変動額</t>
  </si>
  <si>
    <t>3160000</t>
  </si>
  <si>
    <t>本年度末純資産残高</t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</si>
  <si>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</si>
  <si>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</si>
  <si>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</si>
  <si>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</si>
  <si>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</si>
  <si>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</si>
  <si>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</si>
  <si>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</si>
  <si>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</si>
  <si>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</si>
  <si>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</si>
  <si>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</si>
  <si>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</si>
  <si>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</si>
  <si>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</si>
  <si>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</si>
  <si>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</si>
  <si>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</si>
  <si>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</si>
  <si>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</si>
  <si>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</si>
  <si>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</si>
  <si>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</si>
  <si>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</si>
  <si>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</si>
  <si>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</si>
  <si>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</si>
  <si>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</si>
  <si>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</si>
  <si>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</si>
  <si>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</si>
  <si>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</si>
  <si>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</si>
  <si>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</si>
  <si>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</si>
  <si>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</si>
  <si>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</si>
  <si>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</si>
  <si>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</si>
  <si>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</si>
  <si>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</si>
  <si>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</si>
  <si>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</si>
  <si>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</si>
  <si>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</si>
  <si>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</si>
  <si>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</si>
  <si>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</si>
  <si>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</si>
  <si>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</si>
  <si>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</si>
  <si>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</si>
  <si>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</si>
  <si>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</si>
  <si>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</si>
  <si>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</si>
  <si>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</si>
  <si>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</si>
  <si>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</si>
  <si>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</si>
  <si>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</si>
  <si>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</si>
  <si>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</si>
  <si>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</si>
  <si>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</si>
  <si>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</si>
  <si>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</si>
  <si>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</si>
  <si>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</si>
  <si>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</si>
  <si>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</si>
  <si>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</si>
  <si>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</si>
  <si>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</si>
  <si>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</si>
  <si>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</si>
  <si>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</si>
  <si>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</si>
  <si>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</si>
  <si>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</si>
  <si>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</si>
  <si>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</si>
  <si>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</si>
  <si>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</si>
  <si>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</si>
  <si>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</si>
  <si>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</si>
  <si>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</si>
  <si>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</si>
  <si>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</si>
  <si>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</si>
  <si>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</si>
  <si>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</si>
  <si>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</si>
  <si>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</si>
  <si>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全体財務書類　精算表</t>
    <rPh sb="0" eb="2">
      <t>ゼンタイ</t>
    </rPh>
    <rPh sb="2" eb="4">
      <t>ザイム</t>
    </rPh>
    <rPh sb="4" eb="6">
      <t>ショルイ</t>
    </rPh>
    <rPh sb="7" eb="9">
      <t>セイサン</t>
    </rPh>
    <rPh sb="9" eb="10">
      <t>ヒョウ</t>
    </rPh>
    <phoneticPr fontId="6"/>
  </si>
  <si>
    <t>全体貸借対照表内訳表</t>
    <rPh sb="0" eb="2">
      <t>ゼンタイ</t>
    </rPh>
    <phoneticPr fontId="6"/>
  </si>
  <si>
    <t>全体財務書類</t>
    <rPh sb="0" eb="2">
      <t>ゼンタイ</t>
    </rPh>
    <phoneticPr fontId="6"/>
  </si>
  <si>
    <t>一般会計等</t>
  </si>
  <si>
    <t>余熱利用事業会計</t>
  </si>
  <si>
    <t>総計
（単純合算）</t>
  </si>
  <si>
    <t>相殺消去</t>
  </si>
  <si>
    <t>純計</t>
  </si>
  <si>
    <t>土地減損損失累計額</t>
  </si>
  <si>
    <t>立木竹減損損失累計額</t>
  </si>
  <si>
    <t>建物減損損失累計額</t>
  </si>
  <si>
    <t>工作物減損損失累計額</t>
  </si>
  <si>
    <t>船舶減損損失累計額</t>
  </si>
  <si>
    <t>浮標等減損損失累計額</t>
  </si>
  <si>
    <t>航空機減損損失累計額</t>
  </si>
  <si>
    <t>その他減損損失累計額</t>
  </si>
  <si>
    <t>建物仮勘定</t>
  </si>
  <si>
    <t>物品減損損失累計額</t>
  </si>
  <si>
    <t>-</t>
    <phoneticPr fontId="13"/>
  </si>
  <si>
    <t>　</t>
  </si>
  <si>
    <t>-</t>
    <phoneticPr fontId="13"/>
  </si>
  <si>
    <t>繰延資産</t>
  </si>
  <si>
    <t>負債・純資産合計</t>
  </si>
  <si>
    <t>地方債等</t>
  </si>
  <si>
    <t>１年内償還予定地方債等</t>
  </si>
  <si>
    <t>他団体出資等分</t>
  </si>
  <si>
    <t>全体行政コスト計算書内訳表</t>
    <rPh sb="0" eb="2">
      <t>ゼンタイ</t>
    </rPh>
    <phoneticPr fontId="6"/>
  </si>
  <si>
    <t>全体純資産変動計算書内訳表</t>
  </si>
  <si>
    <t>固定資産の変動（内部変動）</t>
  </si>
  <si>
    <t>他団体出資等分の増加</t>
  </si>
  <si>
    <t>他団体出資等分の減少</t>
  </si>
  <si>
    <t>全体資金収支計算書内訳表</t>
    <rPh sb="0" eb="2">
      <t>ゼンタイ</t>
    </rPh>
    <phoneticPr fontId="6"/>
  </si>
  <si>
    <t>地方債等償還支出</t>
  </si>
  <si>
    <t>地方債等発行収入</t>
  </si>
  <si>
    <t>一般会計等財務書類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6"/>
  </si>
  <si>
    <t>【様式第１号】</t>
  </si>
  <si>
    <t>（平成３１年３月３１日現在）</t>
    <phoneticPr fontId="13"/>
  </si>
  <si>
    <t>-</t>
    <phoneticPr fontId="6"/>
  </si>
  <si>
    <t>-</t>
    <phoneticPr fontId="6"/>
  </si>
  <si>
    <t>-</t>
    <phoneticPr fontId="6"/>
  </si>
  <si>
    <t>【様式第２号】</t>
  </si>
  <si>
    <t>-</t>
    <phoneticPr fontId="13"/>
  </si>
  <si>
    <t>-</t>
    <phoneticPr fontId="13"/>
  </si>
  <si>
    <t>【様式第３号】</t>
  </si>
  <si>
    <t>自　平成３０年４月１日　</t>
    <phoneticPr fontId="13"/>
  </si>
  <si>
    <t>至　平成３１年３月３１日</t>
    <phoneticPr fontId="13"/>
  </si>
  <si>
    <t>-</t>
    <phoneticPr fontId="13"/>
  </si>
  <si>
    <t>【様式第４号】</t>
  </si>
  <si>
    <t>自　平成３０年４月１日　</t>
    <phoneticPr fontId="13"/>
  </si>
  <si>
    <t>-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</si>
</sst>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/>
  </cellStyleXfs>
  <cellXfs count="412">
    <xf numFmtId="0" fontId="0" fillId="0" borderId="0" xfId="0">
      <alignment vertical="center"/>
    </xf>
    <xf numFmtId="49" fontId="2" fillId="2" borderId="0" xfId="2" applyNumberFormat="1" applyFont="1" applyFill="1" applyAlignment="1">
      <alignment vertical="center"/>
    </xf>
    <xf numFmtId="0" fontId="2" fillId="2" borderId="0" xfId="3" applyFont="1" applyFill="1">
      <alignment vertical="center"/>
    </xf>
    <xf numFmtId="0" fontId="5" fillId="2" borderId="0" xfId="3" applyFont="1" applyFill="1">
      <alignment vertical="center"/>
    </xf>
    <xf numFmtId="0" fontId="2" fillId="2" borderId="0" xfId="2" applyFont="1" applyFill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1" fillId="2" borderId="0" xfId="0" applyFont="1" applyFill="1">
      <alignment vertical="center"/>
    </xf>
    <xf numFmtId="49" fontId="2" fillId="0" borderId="0" xfId="4" applyNumberFormat="1" applyFont="1" applyFill="1" applyAlignment="1">
      <alignment vertical="center"/>
    </xf>
    <xf numFmtId="0" fontId="7" fillId="0" borderId="0" xfId="4" applyFont="1" applyFill="1" applyBorder="1" applyAlignment="1"/>
    <xf numFmtId="0" fontId="2" fillId="0" borderId="0" xfId="4" applyFont="1" applyFill="1" applyAlignment="1">
      <alignment vertical="center"/>
    </xf>
    <xf numFmtId="49" fontId="10" fillId="0" borderId="0" xfId="4" applyNumberFormat="1" applyFont="1" applyFill="1" applyAlignment="1">
      <alignment vertical="center"/>
    </xf>
    <xf numFmtId="0" fontId="10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2" fillId="0" borderId="0" xfId="4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1" fillId="0" borderId="5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6" xfId="4" applyNumberFormat="1" applyFont="1" applyFill="1" applyBorder="1" applyAlignment="1">
      <alignment horizontal="right" vertical="center"/>
    </xf>
    <xf numFmtId="177" fontId="11" fillId="0" borderId="7" xfId="4" applyNumberFormat="1" applyFont="1" applyFill="1" applyBorder="1" applyAlignment="1">
      <alignment horizontal="center" vertical="center"/>
    </xf>
    <xf numFmtId="0" fontId="1" fillId="0" borderId="6" xfId="4" applyFont="1" applyFill="1" applyBorder="1" applyAlignment="1">
      <alignment horizontal="right" vertical="center"/>
    </xf>
    <xf numFmtId="0" fontId="11" fillId="0" borderId="7" xfId="4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vertical="center"/>
    </xf>
    <xf numFmtId="176" fontId="1" fillId="2" borderId="6" xfId="4" applyNumberFormat="1" applyFont="1" applyFill="1" applyBorder="1" applyAlignment="1">
      <alignment horizontal="right" vertical="center"/>
    </xf>
    <xf numFmtId="177" fontId="11" fillId="2" borderId="7" xfId="4" applyNumberFormat="1" applyFont="1" applyFill="1" applyBorder="1" applyAlignment="1">
      <alignment horizontal="center" vertical="center"/>
    </xf>
    <xf numFmtId="178" fontId="11" fillId="2" borderId="7" xfId="4" applyNumberFormat="1" applyFont="1" applyFill="1" applyBorder="1" applyAlignment="1">
      <alignment horizontal="center" vertical="center"/>
    </xf>
    <xf numFmtId="176" fontId="0" fillId="2" borderId="6" xfId="4" applyNumberFormat="1" applyFont="1" applyFill="1" applyBorder="1" applyAlignment="1">
      <alignment horizontal="right" vertical="center"/>
    </xf>
    <xf numFmtId="38" fontId="12" fillId="0" borderId="0" xfId="5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176" fontId="1" fillId="2" borderId="10" xfId="4" applyNumberFormat="1" applyFont="1" applyFill="1" applyBorder="1" applyAlignment="1">
      <alignment horizontal="right" vertical="center"/>
    </xf>
    <xf numFmtId="178" fontId="11" fillId="2" borderId="11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6" xfId="4" applyFont="1" applyFill="1" applyBorder="1" applyAlignment="1">
      <alignment horizontal="right" vertical="center"/>
    </xf>
    <xf numFmtId="0" fontId="11" fillId="2" borderId="7" xfId="4" applyFont="1" applyFill="1" applyBorder="1" applyAlignment="1">
      <alignment horizontal="center" vertical="center"/>
    </xf>
    <xf numFmtId="178" fontId="11" fillId="2" borderId="7" xfId="4" applyNumberFormat="1" applyFont="1" applyFill="1" applyBorder="1" applyAlignment="1">
      <alignment horizontal="right" vertical="center"/>
    </xf>
    <xf numFmtId="0" fontId="11" fillId="2" borderId="7" xfId="4" applyFont="1" applyFill="1" applyBorder="1" applyAlignment="1">
      <alignment horizontal="right" vertical="center"/>
    </xf>
    <xf numFmtId="0" fontId="1" fillId="0" borderId="12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11" fillId="0" borderId="7" xfId="4" applyFont="1" applyFill="1" applyBorder="1" applyAlignment="1">
      <alignment horizontal="right" vertical="center"/>
    </xf>
    <xf numFmtId="176" fontId="1" fillId="2" borderId="16" xfId="4" applyNumberFormat="1" applyFont="1" applyFill="1" applyBorder="1" applyAlignment="1">
      <alignment horizontal="right" vertical="center"/>
    </xf>
    <xf numFmtId="178" fontId="11" fillId="2" borderId="17" xfId="4" applyNumberFormat="1" applyFont="1" applyFill="1" applyBorder="1" applyAlignment="1">
      <alignment horizontal="center" vertical="center"/>
    </xf>
    <xf numFmtId="176" fontId="1" fillId="2" borderId="3" xfId="4" applyNumberFormat="1" applyFont="1" applyFill="1" applyBorder="1" applyAlignment="1">
      <alignment horizontal="right" vertical="center"/>
    </xf>
    <xf numFmtId="177" fontId="11" fillId="2" borderId="4" xfId="4" applyNumberFormat="1" applyFont="1" applyFill="1" applyBorder="1" applyAlignment="1">
      <alignment horizontal="center" vertical="center"/>
    </xf>
    <xf numFmtId="178" fontId="11" fillId="2" borderId="4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" fillId="2" borderId="0" xfId="3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4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5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8" fontId="1" fillId="2" borderId="8" xfId="1" applyFont="1" applyFill="1" applyBorder="1" applyAlignment="1">
      <alignment vertical="center"/>
    </xf>
    <xf numFmtId="38" fontId="1" fillId="2" borderId="9" xfId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right" vertical="center"/>
    </xf>
    <xf numFmtId="176" fontId="11" fillId="2" borderId="11" xfId="0" applyNumberFormat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center" vertical="center"/>
    </xf>
    <xf numFmtId="49" fontId="10" fillId="2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8" fontId="10" fillId="2" borderId="19" xfId="1" applyFont="1" applyFill="1" applyBorder="1" applyAlignment="1">
      <alignment vertical="center"/>
    </xf>
    <xf numFmtId="38" fontId="16" fillId="2" borderId="19" xfId="1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38" fontId="16" fillId="2" borderId="0" xfId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2" fillId="0" borderId="0" xfId="7" applyNumberFormat="1" applyFont="1" applyFill="1" applyAlignment="1">
      <alignment vertical="center"/>
    </xf>
    <xf numFmtId="0" fontId="2" fillId="0" borderId="0" xfId="7" applyFont="1" applyFill="1" applyAlignment="1">
      <alignment vertical="center"/>
    </xf>
    <xf numFmtId="0" fontId="14" fillId="0" borderId="0" xfId="7" applyFont="1" applyFill="1" applyBorder="1" applyAlignment="1"/>
    <xf numFmtId="0" fontId="14" fillId="0" borderId="0" xfId="7" applyFont="1" applyFill="1" applyBorder="1" applyAlignment="1">
      <alignment horizontal="center"/>
    </xf>
    <xf numFmtId="0" fontId="1" fillId="0" borderId="0" xfId="7" applyFont="1" applyFill="1" applyBorder="1" applyAlignment="1">
      <alignment horizontal="center"/>
    </xf>
    <xf numFmtId="0" fontId="1" fillId="0" borderId="0" xfId="7" applyFont="1" applyFill="1" applyBorder="1" applyAlignment="1"/>
    <xf numFmtId="0" fontId="1" fillId="0" borderId="0" xfId="7" applyFont="1" applyFill="1" applyBorder="1" applyAlignment="1">
      <alignment horizontal="right"/>
    </xf>
    <xf numFmtId="0" fontId="1" fillId="0" borderId="0" xfId="7" applyFont="1" applyFill="1" applyBorder="1" applyAlignment="1">
      <alignment horizontal="right" vertical="center"/>
    </xf>
    <xf numFmtId="0" fontId="1" fillId="0" borderId="0" xfId="7" applyFont="1" applyFill="1" applyAlignment="1">
      <alignment vertical="center"/>
    </xf>
    <xf numFmtId="0" fontId="1" fillId="0" borderId="19" xfId="7" applyFont="1" applyFill="1" applyBorder="1" applyAlignment="1">
      <alignment vertical="center"/>
    </xf>
    <xf numFmtId="0" fontId="1" fillId="0" borderId="23" xfId="7" applyFont="1" applyFill="1" applyBorder="1" applyAlignment="1">
      <alignment vertical="center"/>
    </xf>
    <xf numFmtId="0" fontId="1" fillId="0" borderId="0" xfId="7" applyFont="1" applyFill="1" applyAlignment="1">
      <alignment horizontal="center" vertical="center"/>
    </xf>
    <xf numFmtId="38" fontId="1" fillId="0" borderId="28" xfId="5" applyFont="1" applyFill="1" applyBorder="1" applyAlignment="1">
      <alignment vertical="center"/>
    </xf>
    <xf numFmtId="38" fontId="1" fillId="0" borderId="29" xfId="5" applyFont="1" applyFill="1" applyBorder="1" applyAlignment="1">
      <alignment vertical="center"/>
    </xf>
    <xf numFmtId="0" fontId="1" fillId="0" borderId="29" xfId="7" applyFont="1" applyFill="1" applyBorder="1" applyAlignment="1">
      <alignment vertical="center"/>
    </xf>
    <xf numFmtId="176" fontId="1" fillId="0" borderId="30" xfId="7" applyNumberFormat="1" applyFont="1" applyFill="1" applyBorder="1" applyAlignment="1">
      <alignment horizontal="right" vertical="center"/>
    </xf>
    <xf numFmtId="179" fontId="11" fillId="0" borderId="29" xfId="7" applyNumberFormat="1" applyFont="1" applyFill="1" applyBorder="1" applyAlignment="1">
      <alignment horizontal="center" vertical="center"/>
    </xf>
    <xf numFmtId="176" fontId="11" fillId="0" borderId="31" xfId="7" applyNumberFormat="1" applyFont="1" applyFill="1" applyBorder="1" applyAlignment="1">
      <alignment horizontal="center" vertical="center"/>
    </xf>
    <xf numFmtId="176" fontId="11" fillId="0" borderId="32" xfId="7" applyNumberFormat="1" applyFont="1" applyFill="1" applyBorder="1" applyAlignment="1">
      <alignment horizontal="center" vertical="center"/>
    </xf>
    <xf numFmtId="0" fontId="1" fillId="0" borderId="0" xfId="7" applyFont="1" applyFill="1" applyBorder="1" applyAlignment="1">
      <alignment vertical="center"/>
    </xf>
    <xf numFmtId="176" fontId="1" fillId="0" borderId="6" xfId="7" applyNumberFormat="1" applyFont="1" applyFill="1" applyBorder="1" applyAlignment="1">
      <alignment horizontal="right" vertical="center"/>
    </xf>
    <xf numFmtId="179" fontId="11" fillId="0" borderId="0" xfId="7" applyNumberFormat="1" applyFont="1" applyFill="1" applyBorder="1" applyAlignment="1">
      <alignment horizontal="center" vertical="center"/>
    </xf>
    <xf numFmtId="176" fontId="11" fillId="0" borderId="7" xfId="7" applyNumberFormat="1" applyFont="1" applyFill="1" applyBorder="1" applyAlignment="1">
      <alignment horizontal="center" vertical="center"/>
    </xf>
    <xf numFmtId="0" fontId="1" fillId="0" borderId="5" xfId="7" applyFont="1" applyFill="1" applyBorder="1" applyAlignment="1">
      <alignment vertical="center"/>
    </xf>
    <xf numFmtId="0" fontId="1" fillId="0" borderId="5" xfId="8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left" vertical="center"/>
    </xf>
    <xf numFmtId="38" fontId="1" fillId="0" borderId="37" xfId="5" applyFont="1" applyFill="1" applyBorder="1" applyAlignment="1">
      <alignment vertical="center"/>
    </xf>
    <xf numFmtId="0" fontId="1" fillId="0" borderId="38" xfId="8" applyFont="1" applyFill="1" applyBorder="1" applyAlignment="1">
      <alignment vertical="center"/>
    </xf>
    <xf numFmtId="0" fontId="1" fillId="0" borderId="38" xfId="7" applyFont="1" applyFill="1" applyBorder="1" applyAlignment="1">
      <alignment vertical="center"/>
    </xf>
    <xf numFmtId="176" fontId="1" fillId="0" borderId="39" xfId="7" applyNumberFormat="1" applyFont="1" applyFill="1" applyBorder="1" applyAlignment="1">
      <alignment horizontal="right" vertical="center"/>
    </xf>
    <xf numFmtId="179" fontId="11" fillId="0" borderId="38" xfId="7" applyNumberFormat="1" applyFont="1" applyFill="1" applyBorder="1" applyAlignment="1">
      <alignment horizontal="center" vertical="center"/>
    </xf>
    <xf numFmtId="176" fontId="11" fillId="0" borderId="42" xfId="7" applyNumberFormat="1" applyFont="1" applyFill="1" applyBorder="1" applyAlignment="1">
      <alignment horizontal="center" vertical="center"/>
    </xf>
    <xf numFmtId="38" fontId="1" fillId="0" borderId="8" xfId="5" applyFont="1" applyFill="1" applyBorder="1" applyAlignment="1">
      <alignment vertical="center"/>
    </xf>
    <xf numFmtId="0" fontId="1" fillId="0" borderId="9" xfId="8" applyFont="1" applyFill="1" applyBorder="1" applyAlignment="1">
      <alignment vertical="center"/>
    </xf>
    <xf numFmtId="0" fontId="1" fillId="0" borderId="43" xfId="8" applyFont="1" applyFill="1" applyBorder="1" applyAlignment="1">
      <alignment vertical="center"/>
    </xf>
    <xf numFmtId="0" fontId="1" fillId="0" borderId="9" xfId="7" applyFont="1" applyFill="1" applyBorder="1" applyAlignment="1">
      <alignment vertical="center"/>
    </xf>
    <xf numFmtId="176" fontId="1" fillId="0" borderId="10" xfId="7" applyNumberFormat="1" applyFont="1" applyFill="1" applyBorder="1" applyAlignment="1">
      <alignment horizontal="right" vertical="center"/>
    </xf>
    <xf numFmtId="179" fontId="11" fillId="0" borderId="44" xfId="7" applyNumberFormat="1" applyFont="1" applyFill="1" applyBorder="1" applyAlignment="1">
      <alignment horizontal="center" vertical="center"/>
    </xf>
    <xf numFmtId="176" fontId="11" fillId="0" borderId="11" xfId="7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1" fillId="0" borderId="12" xfId="7" applyNumberFormat="1" applyFont="1" applyFill="1" applyBorder="1" applyAlignment="1">
      <alignment horizontal="center" vertical="center"/>
    </xf>
    <xf numFmtId="176" fontId="0" fillId="0" borderId="6" xfId="7" applyNumberFormat="1" applyFont="1" applyFill="1" applyBorder="1" applyAlignment="1">
      <alignment horizontal="right" vertical="center"/>
    </xf>
    <xf numFmtId="0" fontId="1" fillId="0" borderId="38" xfId="8" applyFont="1" applyFill="1" applyBorder="1" applyAlignment="1">
      <alignment horizontal="left" vertical="center"/>
    </xf>
    <xf numFmtId="176" fontId="11" fillId="0" borderId="48" xfId="7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0" fontId="1" fillId="0" borderId="14" xfId="8" applyFont="1" applyFill="1" applyBorder="1" applyAlignment="1">
      <alignment vertical="center"/>
    </xf>
    <xf numFmtId="0" fontId="1" fillId="0" borderId="14" xfId="8" applyFont="1" applyFill="1" applyBorder="1" applyAlignment="1">
      <alignment horizontal="left" vertical="center"/>
    </xf>
    <xf numFmtId="0" fontId="12" fillId="0" borderId="14" xfId="8" applyFont="1" applyFill="1" applyBorder="1" applyAlignment="1">
      <alignment horizontal="left" vertical="center"/>
    </xf>
    <xf numFmtId="0" fontId="1" fillId="0" borderId="14" xfId="7" applyFont="1" applyFill="1" applyBorder="1" applyAlignment="1">
      <alignment vertical="center"/>
    </xf>
    <xf numFmtId="176" fontId="1" fillId="0" borderId="16" xfId="7" applyNumberFormat="1" applyFont="1" applyFill="1" applyBorder="1" applyAlignment="1">
      <alignment horizontal="right" vertical="center"/>
    </xf>
    <xf numFmtId="179" fontId="11" fillId="0" borderId="14" xfId="7" applyNumberFormat="1" applyFont="1" applyFill="1" applyBorder="1" applyAlignment="1">
      <alignment horizontal="center" vertical="center"/>
    </xf>
    <xf numFmtId="176" fontId="11" fillId="0" borderId="15" xfId="7" applyNumberFormat="1" applyFont="1" applyFill="1" applyBorder="1" applyAlignment="1">
      <alignment horizontal="center" vertical="center"/>
    </xf>
    <xf numFmtId="176" fontId="11" fillId="0" borderId="17" xfId="7" applyNumberFormat="1" applyFont="1" applyFill="1" applyBorder="1" applyAlignment="1">
      <alignment horizontal="center" vertical="center"/>
    </xf>
    <xf numFmtId="38" fontId="1" fillId="0" borderId="24" xfId="5" applyFont="1" applyFill="1" applyBorder="1" applyAlignment="1">
      <alignment vertical="center"/>
    </xf>
    <xf numFmtId="0" fontId="1" fillId="0" borderId="25" xfId="8" applyFont="1" applyFill="1" applyBorder="1" applyAlignment="1">
      <alignment vertical="center"/>
    </xf>
    <xf numFmtId="0" fontId="1" fillId="0" borderId="25" xfId="8" applyFont="1" applyFill="1" applyBorder="1" applyAlignment="1">
      <alignment horizontal="left" vertical="center"/>
    </xf>
    <xf numFmtId="0" fontId="1" fillId="0" borderId="25" xfId="7" applyFont="1" applyFill="1" applyBorder="1" applyAlignment="1">
      <alignment vertical="center"/>
    </xf>
    <xf numFmtId="176" fontId="1" fillId="0" borderId="27" xfId="7" applyNumberFormat="1" applyFont="1" applyFill="1" applyBorder="1" applyAlignment="1">
      <alignment horizontal="right" vertical="center"/>
    </xf>
    <xf numFmtId="179" fontId="11" fillId="0" borderId="25" xfId="7" applyNumberFormat="1" applyFont="1" applyFill="1" applyBorder="1" applyAlignment="1">
      <alignment horizontal="center" vertical="center"/>
    </xf>
    <xf numFmtId="176" fontId="11" fillId="0" borderId="26" xfId="7" applyNumberFormat="1" applyFont="1" applyFill="1" applyBorder="1" applyAlignment="1">
      <alignment horizontal="center" vertical="center"/>
    </xf>
    <xf numFmtId="176" fontId="11" fillId="0" borderId="49" xfId="7" applyNumberFormat="1" applyFont="1" applyFill="1" applyBorder="1" applyAlignment="1">
      <alignment horizontal="center" vertical="center"/>
    </xf>
    <xf numFmtId="0" fontId="1" fillId="0" borderId="19" xfId="7" applyFont="1" applyFill="1" applyBorder="1" applyAlignment="1">
      <alignment vertical="top" wrapText="1"/>
    </xf>
    <xf numFmtId="0" fontId="1" fillId="0" borderId="19" xfId="7" applyFont="1" applyFill="1" applyBorder="1" applyAlignment="1">
      <alignment vertical="top"/>
    </xf>
    <xf numFmtId="0" fontId="1" fillId="0" borderId="0" xfId="7" applyFont="1" applyFill="1" applyBorder="1" applyAlignment="1">
      <alignment vertical="top"/>
    </xf>
    <xf numFmtId="0" fontId="2" fillId="0" borderId="0" xfId="7" applyFont="1" applyAlignment="1">
      <alignment horizontal="left" vertical="center"/>
    </xf>
    <xf numFmtId="0" fontId="1" fillId="0" borderId="0" xfId="7" applyFont="1" applyAlignment="1">
      <alignment horizontal="center" vertical="center"/>
    </xf>
    <xf numFmtId="0" fontId="1" fillId="0" borderId="0" xfId="7" applyFont="1"/>
    <xf numFmtId="0" fontId="12" fillId="2" borderId="0" xfId="3" applyFont="1" applyFill="1">
      <alignment vertical="center"/>
    </xf>
    <xf numFmtId="0" fontId="18" fillId="2" borderId="0" xfId="2" applyFont="1" applyFill="1" applyAlignment="1">
      <alignment vertic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2" fillId="2" borderId="0" xfId="2" applyNumberFormat="1" applyFont="1" applyFill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38" fontId="1" fillId="2" borderId="20" xfId="5" applyFont="1" applyFill="1" applyBorder="1" applyAlignment="1">
      <alignment vertical="center"/>
    </xf>
    <xf numFmtId="0" fontId="1" fillId="2" borderId="19" xfId="8" applyFont="1" applyFill="1" applyBorder="1" applyAlignment="1">
      <alignment vertical="center"/>
    </xf>
    <xf numFmtId="0" fontId="1" fillId="2" borderId="19" xfId="8" applyFont="1" applyFill="1" applyBorder="1" applyAlignment="1">
      <alignment horizontal="left" vertical="center"/>
    </xf>
    <xf numFmtId="0" fontId="1" fillId="2" borderId="19" xfId="2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22" xfId="2" applyFont="1" applyFill="1" applyBorder="1" applyAlignment="1">
      <alignment vertical="center"/>
    </xf>
    <xf numFmtId="0" fontId="11" fillId="2" borderId="23" xfId="2" applyFont="1" applyFill="1" applyBorder="1" applyAlignment="1">
      <alignment vertical="center"/>
    </xf>
    <xf numFmtId="176" fontId="1" fillId="2" borderId="0" xfId="0" applyNumberFormat="1" applyFont="1" applyFill="1" applyBorder="1">
      <alignment vertical="center"/>
    </xf>
    <xf numFmtId="38" fontId="1" fillId="2" borderId="5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2" xfId="2" applyFont="1" applyFill="1" applyBorder="1" applyAlignment="1">
      <alignment vertical="center"/>
    </xf>
    <xf numFmtId="176" fontId="1" fillId="2" borderId="6" xfId="2" applyNumberFormat="1" applyFont="1" applyFill="1" applyBorder="1" applyAlignment="1">
      <alignment horizontal="right" vertical="center"/>
    </xf>
    <xf numFmtId="178" fontId="11" fillId="2" borderId="7" xfId="2" applyNumberFormat="1" applyFont="1" applyFill="1" applyBorder="1" applyAlignment="1">
      <alignment horizontal="center" vertical="center"/>
    </xf>
    <xf numFmtId="0" fontId="1" fillId="2" borderId="5" xfId="2" applyFont="1" applyFill="1" applyBorder="1" applyAlignment="1">
      <alignment vertical="center"/>
    </xf>
    <xf numFmtId="0" fontId="1" fillId="2" borderId="5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11" fillId="2" borderId="7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8" xfId="2" applyFont="1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38" fontId="1" fillId="2" borderId="9" xfId="5" applyFont="1" applyFill="1" applyBorder="1" applyAlignment="1">
      <alignment vertical="center"/>
    </xf>
    <xf numFmtId="0" fontId="1" fillId="2" borderId="9" xfId="6" applyFont="1" applyFill="1" applyBorder="1" applyAlignment="1">
      <alignment vertical="center"/>
    </xf>
    <xf numFmtId="0" fontId="1" fillId="2" borderId="44" xfId="2" applyFont="1" applyFill="1" applyBorder="1" applyAlignment="1">
      <alignment vertical="center"/>
    </xf>
    <xf numFmtId="176" fontId="1" fillId="2" borderId="10" xfId="2" applyNumberFormat="1" applyFont="1" applyFill="1" applyBorder="1" applyAlignment="1">
      <alignment horizontal="right" vertical="center"/>
    </xf>
    <xf numFmtId="178" fontId="11" fillId="2" borderId="11" xfId="2" applyNumberFormat="1" applyFont="1" applyFill="1" applyBorder="1" applyAlignment="1">
      <alignment horizontal="center" vertical="center"/>
    </xf>
    <xf numFmtId="176" fontId="1" fillId="2" borderId="6" xfId="2" applyNumberFormat="1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176" fontId="0" fillId="2" borderId="6" xfId="2" applyNumberFormat="1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176" fontId="1" fillId="2" borderId="39" xfId="2" applyNumberFormat="1" applyFont="1" applyFill="1" applyBorder="1" applyAlignment="1">
      <alignment horizontal="righ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11" fillId="2" borderId="4" xfId="2" applyNumberFormat="1" applyFont="1" applyFill="1" applyBorder="1" applyAlignment="1">
      <alignment horizontal="center" vertical="center"/>
    </xf>
    <xf numFmtId="0" fontId="1" fillId="2" borderId="19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11" fillId="2" borderId="19" xfId="2" applyNumberFormat="1" applyFont="1" applyFill="1" applyBorder="1" applyAlignment="1">
      <alignment horizontal="center" vertical="center"/>
    </xf>
    <xf numFmtId="0" fontId="1" fillId="2" borderId="28" xfId="2" applyFont="1" applyFill="1" applyBorder="1" applyAlignment="1">
      <alignment horizontal="left" vertical="center"/>
    </xf>
    <xf numFmtId="0" fontId="1" fillId="2" borderId="29" xfId="2" applyFont="1" applyFill="1" applyBorder="1" applyAlignment="1">
      <alignment horizontal="left" vertical="center"/>
    </xf>
    <xf numFmtId="176" fontId="1" fillId="2" borderId="30" xfId="2" applyNumberFormat="1" applyFont="1" applyFill="1" applyBorder="1" applyAlignment="1">
      <alignment horizontal="right" vertical="center"/>
    </xf>
    <xf numFmtId="178" fontId="11" fillId="2" borderId="32" xfId="2" applyNumberFormat="1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left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  <xf numFmtId="176" fontId="1" fillId="2" borderId="16" xfId="2" applyNumberFormat="1" applyFont="1" applyFill="1" applyBorder="1" applyAlignment="1">
      <alignment horizontal="right" vertical="center"/>
    </xf>
    <xf numFmtId="178" fontId="11" fillId="2" borderId="17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vertical="center"/>
    </xf>
    <xf numFmtId="0" fontId="1" fillId="2" borderId="2" xfId="2" applyFont="1" applyFill="1" applyBorder="1" applyAlignment="1">
      <alignment vertical="center"/>
    </xf>
    <xf numFmtId="38" fontId="1" fillId="2" borderId="2" xfId="5" applyFont="1" applyFill="1" applyBorder="1" applyAlignment="1">
      <alignment vertical="center"/>
    </xf>
    <xf numFmtId="0" fontId="1" fillId="2" borderId="2" xfId="6" applyFont="1" applyFill="1" applyBorder="1" applyAlignment="1">
      <alignment vertical="center"/>
    </xf>
    <xf numFmtId="38" fontId="10" fillId="2" borderId="0" xfId="5" applyFont="1" applyFill="1" applyBorder="1" applyAlignment="1">
      <alignment vertical="center"/>
    </xf>
    <xf numFmtId="0" fontId="10" fillId="2" borderId="0" xfId="6" applyFont="1" applyFill="1" applyBorder="1" applyAlignment="1">
      <alignment vertical="center"/>
    </xf>
    <xf numFmtId="0" fontId="10" fillId="2" borderId="0" xfId="8" applyFont="1" applyFill="1" applyBorder="1" applyAlignment="1">
      <alignment horizontal="lef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9" fillId="0" borderId="0" xfId="9" applyFont="1" applyFill="1">
      <alignment vertical="center"/>
    </xf>
    <xf numFmtId="0" fontId="1" fillId="0" borderId="0" xfId="9" applyFont="1" applyFill="1">
      <alignment vertical="center"/>
    </xf>
    <xf numFmtId="0" fontId="1" fillId="0" borderId="0" xfId="10" applyFont="1" applyFill="1"/>
    <xf numFmtId="0" fontId="0" fillId="0" borderId="0" xfId="10" applyFont="1" applyFill="1" applyBorder="1"/>
    <xf numFmtId="0" fontId="1" fillId="0" borderId="0" xfId="10" applyFont="1" applyFill="1" applyBorder="1"/>
    <xf numFmtId="0" fontId="11" fillId="0" borderId="0" xfId="10" applyFont="1" applyFill="1" applyAlignment="1">
      <alignment horizontal="right" vertical="center"/>
    </xf>
    <xf numFmtId="0" fontId="11" fillId="0" borderId="19" xfId="10" applyFont="1" applyFill="1" applyBorder="1" applyAlignment="1">
      <alignment horizontal="center" vertical="center"/>
    </xf>
    <xf numFmtId="0" fontId="11" fillId="0" borderId="0" xfId="10" applyFont="1" applyFill="1"/>
    <xf numFmtId="0" fontId="11" fillId="0" borderId="0" xfId="10" applyFont="1" applyFill="1" applyBorder="1" applyAlignment="1">
      <alignment horizontal="center" vertical="center"/>
    </xf>
    <xf numFmtId="0" fontId="11" fillId="0" borderId="0" xfId="10" applyFont="1" applyFill="1" applyAlignment="1">
      <alignment horizontal="center" vertical="center"/>
    </xf>
    <xf numFmtId="0" fontId="11" fillId="0" borderId="38" xfId="10" applyFont="1" applyFill="1" applyBorder="1" applyAlignment="1">
      <alignment horizontal="center" vertical="center"/>
    </xf>
    <xf numFmtId="0" fontId="11" fillId="0" borderId="5" xfId="10" applyFont="1" applyFill="1" applyBorder="1"/>
    <xf numFmtId="0" fontId="11" fillId="0" borderId="0" xfId="10" applyFont="1" applyFill="1" applyBorder="1"/>
    <xf numFmtId="176" fontId="11" fillId="0" borderId="62" xfId="10" applyNumberFormat="1" applyFont="1" applyFill="1" applyBorder="1" applyAlignment="1">
      <alignment horizontal="right"/>
    </xf>
    <xf numFmtId="176" fontId="11" fillId="0" borderId="63" xfId="10" applyNumberFormat="1" applyFont="1" applyFill="1" applyBorder="1" applyAlignment="1">
      <alignment horizontal="right"/>
    </xf>
    <xf numFmtId="176" fontId="11" fillId="0" borderId="64" xfId="10" applyNumberFormat="1" applyFont="1" applyFill="1" applyBorder="1" applyAlignment="1">
      <alignment horizontal="right"/>
    </xf>
    <xf numFmtId="176" fontId="11" fillId="0" borderId="65" xfId="10" applyNumberFormat="1" applyFont="1" applyFill="1" applyBorder="1" applyAlignment="1">
      <alignment horizontal="right"/>
    </xf>
    <xf numFmtId="0" fontId="11" fillId="0" borderId="66" xfId="10" applyFont="1" applyFill="1" applyBorder="1"/>
    <xf numFmtId="0" fontId="11" fillId="0" borderId="67" xfId="10" applyFont="1" applyFill="1" applyBorder="1"/>
    <xf numFmtId="176" fontId="11" fillId="0" borderId="68" xfId="10" applyNumberFormat="1" applyFont="1" applyFill="1" applyBorder="1" applyAlignment="1">
      <alignment horizontal="right"/>
    </xf>
    <xf numFmtId="176" fontId="11" fillId="0" borderId="69" xfId="10" applyNumberFormat="1" applyFont="1" applyFill="1" applyBorder="1" applyAlignment="1">
      <alignment horizontal="right"/>
    </xf>
    <xf numFmtId="176" fontId="11" fillId="0" borderId="70" xfId="10" applyNumberFormat="1" applyFont="1" applyFill="1" applyBorder="1" applyAlignment="1">
      <alignment horizontal="right"/>
    </xf>
    <xf numFmtId="176" fontId="11" fillId="0" borderId="71" xfId="10" applyNumberFormat="1" applyFont="1" applyFill="1" applyBorder="1" applyAlignment="1">
      <alignment horizontal="right"/>
    </xf>
    <xf numFmtId="176" fontId="11" fillId="0" borderId="72" xfId="10" applyNumberFormat="1" applyFont="1" applyFill="1" applyBorder="1" applyAlignment="1">
      <alignment horizontal="right"/>
    </xf>
    <xf numFmtId="176" fontId="11" fillId="0" borderId="73" xfId="10" applyNumberFormat="1" applyFont="1" applyFill="1" applyBorder="1" applyAlignment="1">
      <alignment horizontal="right"/>
    </xf>
    <xf numFmtId="176" fontId="11" fillId="0" borderId="74" xfId="10" applyNumberFormat="1" applyFont="1" applyFill="1" applyBorder="1" applyAlignment="1">
      <alignment horizontal="right"/>
    </xf>
    <xf numFmtId="176" fontId="11" fillId="0" borderId="75" xfId="10" applyNumberFormat="1" applyFont="1" applyFill="1" applyBorder="1" applyAlignment="1">
      <alignment horizontal="right"/>
    </xf>
    <xf numFmtId="176" fontId="11" fillId="0" borderId="76" xfId="10" applyNumberFormat="1" applyFont="1" applyFill="1" applyBorder="1" applyAlignment="1">
      <alignment horizontal="right"/>
    </xf>
    <xf numFmtId="176" fontId="11" fillId="0" borderId="77" xfId="10" applyNumberFormat="1" applyFont="1" applyFill="1" applyBorder="1" applyAlignment="1">
      <alignment horizontal="right"/>
    </xf>
    <xf numFmtId="0" fontId="11" fillId="0" borderId="78" xfId="10" applyFont="1" applyFill="1" applyBorder="1"/>
    <xf numFmtId="0" fontId="11" fillId="0" borderId="0" xfId="10" applyFont="1" applyFill="1" applyBorder="1" applyAlignment="1">
      <alignment horizontal="left" vertical="center"/>
    </xf>
    <xf numFmtId="0" fontId="11" fillId="0" borderId="67" xfId="10" applyFont="1" applyFill="1" applyBorder="1" applyAlignment="1">
      <alignment horizontal="left" vertical="center"/>
    </xf>
    <xf numFmtId="176" fontId="11" fillId="0" borderId="67" xfId="10" applyNumberFormat="1" applyFont="1" applyFill="1" applyBorder="1" applyAlignment="1">
      <alignment horizontal="right"/>
    </xf>
    <xf numFmtId="0" fontId="11" fillId="0" borderId="79" xfId="10" applyFont="1" applyFill="1" applyBorder="1"/>
    <xf numFmtId="0" fontId="11" fillId="0" borderId="80" xfId="10" applyFont="1" applyFill="1" applyBorder="1"/>
    <xf numFmtId="0" fontId="11" fillId="0" borderId="81" xfId="10" applyFont="1" applyFill="1" applyBorder="1"/>
    <xf numFmtId="0" fontId="11" fillId="0" borderId="82" xfId="10" applyFont="1" applyFill="1" applyBorder="1"/>
    <xf numFmtId="176" fontId="11" fillId="0" borderId="83" xfId="10" applyNumberFormat="1" applyFont="1" applyFill="1" applyBorder="1" applyAlignment="1">
      <alignment horizontal="right"/>
    </xf>
    <xf numFmtId="176" fontId="11" fillId="0" borderId="84" xfId="10" applyNumberFormat="1" applyFont="1" applyFill="1" applyBorder="1" applyAlignment="1">
      <alignment horizontal="right"/>
    </xf>
    <xf numFmtId="176" fontId="11" fillId="0" borderId="85" xfId="10" applyNumberFormat="1" applyFont="1" applyFill="1" applyBorder="1" applyAlignment="1">
      <alignment horizontal="right"/>
    </xf>
    <xf numFmtId="176" fontId="11" fillId="0" borderId="86" xfId="10" applyNumberFormat="1" applyFont="1" applyFill="1" applyBorder="1" applyAlignment="1">
      <alignment horizontal="right"/>
    </xf>
    <xf numFmtId="0" fontId="11" fillId="0" borderId="87" xfId="10" applyFont="1" applyFill="1" applyBorder="1"/>
    <xf numFmtId="0" fontId="11" fillId="0" borderId="88" xfId="10" applyFont="1" applyFill="1" applyBorder="1"/>
    <xf numFmtId="176" fontId="11" fillId="0" borderId="89" xfId="10" applyNumberFormat="1" applyFont="1" applyFill="1" applyBorder="1" applyAlignment="1">
      <alignment horizontal="right"/>
    </xf>
    <xf numFmtId="176" fontId="11" fillId="0" borderId="90" xfId="10" applyNumberFormat="1" applyFont="1" applyFill="1" applyBorder="1" applyAlignment="1">
      <alignment horizontal="right"/>
    </xf>
    <xf numFmtId="0" fontId="11" fillId="2" borderId="19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horizontal="center" vertical="center"/>
    </xf>
    <xf numFmtId="0" fontId="1" fillId="0" borderId="0" xfId="10" applyFont="1" applyFill="1" applyAlignment="1">
      <alignment horizontal="center" vertical="center"/>
    </xf>
    <xf numFmtId="0" fontId="11" fillId="2" borderId="38" xfId="10" applyFont="1" applyFill="1" applyBorder="1" applyAlignment="1">
      <alignment horizontal="center" vertical="center"/>
    </xf>
    <xf numFmtId="176" fontId="11" fillId="0" borderId="91" xfId="10" applyNumberFormat="1" applyFont="1" applyFill="1" applyBorder="1" applyAlignment="1">
      <alignment horizontal="right"/>
    </xf>
    <xf numFmtId="0" fontId="11" fillId="0" borderId="92" xfId="10" applyFont="1" applyFill="1" applyBorder="1"/>
    <xf numFmtId="0" fontId="11" fillId="0" borderId="93" xfId="10" applyFont="1" applyFill="1" applyBorder="1"/>
    <xf numFmtId="176" fontId="11" fillId="0" borderId="94" xfId="10" applyNumberFormat="1" applyFont="1" applyFill="1" applyBorder="1" applyAlignment="1">
      <alignment horizontal="right"/>
    </xf>
    <xf numFmtId="176" fontId="11" fillId="0" borderId="95" xfId="10" applyNumberFormat="1" applyFont="1" applyFill="1" applyBorder="1" applyAlignment="1">
      <alignment horizontal="right"/>
    </xf>
    <xf numFmtId="176" fontId="11" fillId="0" borderId="96" xfId="10" applyNumberFormat="1" applyFont="1" applyFill="1" applyBorder="1" applyAlignment="1">
      <alignment horizontal="right"/>
    </xf>
    <xf numFmtId="176" fontId="11" fillId="0" borderId="97" xfId="10" applyNumberFormat="1" applyFont="1" applyFill="1" applyBorder="1" applyAlignment="1">
      <alignment horizontal="right"/>
    </xf>
    <xf numFmtId="176" fontId="11" fillId="0" borderId="98" xfId="10" applyNumberFormat="1" applyFont="1" applyFill="1" applyBorder="1" applyAlignment="1">
      <alignment horizontal="right"/>
    </xf>
    <xf numFmtId="176" fontId="11" fillId="0" borderId="99" xfId="10" applyNumberFormat="1" applyFont="1" applyFill="1" applyBorder="1" applyAlignment="1">
      <alignment horizontal="right"/>
    </xf>
    <xf numFmtId="176" fontId="11" fillId="0" borderId="100" xfId="10" applyNumberFormat="1" applyFont="1" applyFill="1" applyBorder="1" applyAlignment="1">
      <alignment horizontal="right"/>
    </xf>
    <xf numFmtId="176" fontId="11" fillId="0" borderId="101" xfId="10" applyNumberFormat="1" applyFont="1" applyFill="1" applyBorder="1" applyAlignment="1">
      <alignment horizontal="right"/>
    </xf>
    <xf numFmtId="176" fontId="11" fillId="0" borderId="102" xfId="10" applyNumberFormat="1" applyFont="1" applyFill="1" applyBorder="1" applyAlignment="1">
      <alignment horizontal="right"/>
    </xf>
    <xf numFmtId="176" fontId="11" fillId="0" borderId="103" xfId="10" applyNumberFormat="1" applyFont="1" applyFill="1" applyBorder="1" applyAlignment="1">
      <alignment horizontal="right"/>
    </xf>
    <xf numFmtId="176" fontId="11" fillId="0" borderId="107" xfId="10" applyNumberFormat="1" applyFont="1" applyFill="1" applyBorder="1" applyAlignment="1">
      <alignment horizontal="right"/>
    </xf>
    <xf numFmtId="176" fontId="11" fillId="0" borderId="108" xfId="10" applyNumberFormat="1" applyFont="1" applyFill="1" applyBorder="1" applyAlignment="1">
      <alignment horizontal="right"/>
    </xf>
    <xf numFmtId="176" fontId="11" fillId="0" borderId="109" xfId="10" applyNumberFormat="1" applyFont="1" applyFill="1" applyBorder="1" applyAlignment="1">
      <alignment horizontal="right"/>
    </xf>
    <xf numFmtId="176" fontId="11" fillId="0" borderId="110" xfId="10" applyNumberFormat="1" applyFont="1" applyFill="1" applyBorder="1" applyAlignment="1">
      <alignment horizontal="right"/>
    </xf>
    <xf numFmtId="176" fontId="11" fillId="0" borderId="54" xfId="10" applyNumberFormat="1" applyFont="1" applyFill="1" applyBorder="1" applyAlignment="1">
      <alignment horizontal="right"/>
    </xf>
    <xf numFmtId="176" fontId="11" fillId="0" borderId="111" xfId="10" applyNumberFormat="1" applyFont="1" applyFill="1" applyBorder="1" applyAlignment="1">
      <alignment horizontal="right"/>
    </xf>
    <xf numFmtId="0" fontId="11" fillId="0" borderId="112" xfId="10" applyFont="1" applyFill="1" applyBorder="1"/>
    <xf numFmtId="0" fontId="11" fillId="0" borderId="113" xfId="10" applyFont="1" applyFill="1" applyBorder="1"/>
    <xf numFmtId="176" fontId="11" fillId="0" borderId="114" xfId="10" applyNumberFormat="1" applyFont="1" applyFill="1" applyBorder="1" applyAlignment="1">
      <alignment horizontal="right"/>
    </xf>
    <xf numFmtId="176" fontId="11" fillId="0" borderId="115" xfId="10" applyNumberFormat="1" applyFont="1" applyFill="1" applyBorder="1" applyAlignment="1">
      <alignment horizontal="right"/>
    </xf>
    <xf numFmtId="176" fontId="11" fillId="0" borderId="58" xfId="10" applyNumberFormat="1" applyFont="1" applyFill="1" applyBorder="1" applyAlignment="1">
      <alignment horizontal="right"/>
    </xf>
    <xf numFmtId="38" fontId="1" fillId="0" borderId="5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0" fillId="2" borderId="6" xfId="0" applyNumberFormat="1" applyFont="1" applyFill="1" applyBorder="1" applyAlignment="1">
      <alignment horizontal="right" vertical="center"/>
    </xf>
    <xf numFmtId="0" fontId="1" fillId="0" borderId="5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12" xfId="2" applyFont="1" applyFill="1" applyBorder="1" applyAlignment="1">
      <alignment vertical="center"/>
    </xf>
    <xf numFmtId="176" fontId="1" fillId="0" borderId="6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38" fontId="1" fillId="0" borderId="8" xfId="5" applyFont="1" applyFill="1" applyBorder="1" applyAlignment="1">
      <alignment horizontal="center" vertical="center"/>
    </xf>
    <xf numFmtId="38" fontId="1" fillId="0" borderId="9" xfId="5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13" xfId="4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38" fontId="1" fillId="0" borderId="1" xfId="5" applyFont="1" applyFill="1" applyBorder="1" applyAlignment="1">
      <alignment horizontal="center" vertical="center"/>
    </xf>
    <xf numFmtId="38" fontId="1" fillId="0" borderId="2" xfId="5" applyFont="1" applyFill="1" applyBorder="1" applyAlignment="1">
      <alignment horizontal="center" vertical="center"/>
    </xf>
    <xf numFmtId="176" fontId="1" fillId="0" borderId="18" xfId="5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2" xfId="4" applyFont="1" applyFill="1" applyBorder="1" applyAlignment="1">
      <alignment horizontal="center" vertical="center"/>
    </xf>
    <xf numFmtId="0" fontId="1" fillId="0" borderId="18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0" fontId="1" fillId="0" borderId="2" xfId="4" applyFont="1" applyFill="1" applyBorder="1" applyAlignment="1">
      <alignment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6" fontId="1" fillId="0" borderId="35" xfId="7" applyNumberFormat="1" applyFont="1" applyFill="1" applyBorder="1" applyAlignment="1">
      <alignment horizontal="right" vertical="center"/>
    </xf>
    <xf numFmtId="176" fontId="1" fillId="0" borderId="36" xfId="7" applyNumberFormat="1" applyFont="1" applyFill="1" applyBorder="1" applyAlignment="1">
      <alignment horizontal="right" vertical="center"/>
    </xf>
    <xf numFmtId="179" fontId="1" fillId="0" borderId="35" xfId="7" applyNumberFormat="1" applyFont="1" applyFill="1" applyBorder="1" applyAlignment="1">
      <alignment horizontal="center" vertical="center"/>
    </xf>
    <xf numFmtId="179" fontId="1" fillId="0" borderId="47" xfId="7" applyNumberFormat="1" applyFont="1" applyFill="1" applyBorder="1" applyAlignment="1">
      <alignment horizontal="center" vertical="center"/>
    </xf>
    <xf numFmtId="179" fontId="1" fillId="0" borderId="33" xfId="7" applyNumberFormat="1" applyFont="1" applyFill="1" applyBorder="1" applyAlignment="1">
      <alignment horizontal="right" vertical="center"/>
    </xf>
    <xf numFmtId="0" fontId="1" fillId="0" borderId="34" xfId="7" applyFont="1" applyBorder="1" applyAlignment="1">
      <alignment horizontal="right" vertical="center"/>
    </xf>
    <xf numFmtId="179" fontId="1" fillId="0" borderId="36" xfId="7" applyNumberFormat="1" applyFont="1" applyFill="1" applyBorder="1" applyAlignment="1">
      <alignment horizontal="center" vertical="center"/>
    </xf>
    <xf numFmtId="179" fontId="1" fillId="0" borderId="40" xfId="7" applyNumberFormat="1" applyFont="1" applyFill="1" applyBorder="1" applyAlignment="1">
      <alignment horizontal="center" vertical="center"/>
    </xf>
    <xf numFmtId="179" fontId="1" fillId="0" borderId="41" xfId="7" applyNumberFormat="1" applyFont="1" applyFill="1" applyBorder="1" applyAlignment="1">
      <alignment horizontal="center" vertical="center"/>
    </xf>
    <xf numFmtId="179" fontId="1" fillId="0" borderId="45" xfId="7" applyNumberFormat="1" applyFont="1" applyFill="1" applyBorder="1" applyAlignment="1">
      <alignment horizontal="center" vertical="center"/>
    </xf>
    <xf numFmtId="179" fontId="1" fillId="0" borderId="46" xfId="7" applyNumberFormat="1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1" fillId="0" borderId="20" xfId="7" applyFont="1" applyFill="1" applyBorder="1" applyAlignment="1">
      <alignment horizontal="center" vertical="center"/>
    </xf>
    <xf numFmtId="0" fontId="1" fillId="0" borderId="19" xfId="7" applyFont="1" applyFill="1" applyBorder="1" applyAlignment="1">
      <alignment horizontal="center" vertical="center"/>
    </xf>
    <xf numFmtId="0" fontId="1" fillId="0" borderId="21" xfId="7" applyFont="1" applyFill="1" applyBorder="1" applyAlignment="1">
      <alignment horizontal="center" vertical="center"/>
    </xf>
    <xf numFmtId="0" fontId="1" fillId="0" borderId="24" xfId="7" applyFont="1" applyFill="1" applyBorder="1" applyAlignment="1">
      <alignment horizontal="center" vertical="center"/>
    </xf>
    <xf numFmtId="0" fontId="1" fillId="0" borderId="25" xfId="7" applyFont="1" applyFill="1" applyBorder="1" applyAlignment="1">
      <alignment horizontal="center" vertical="center"/>
    </xf>
    <xf numFmtId="0" fontId="1" fillId="0" borderId="26" xfId="7" applyFont="1" applyFill="1" applyBorder="1" applyAlignment="1">
      <alignment horizontal="center" vertical="center"/>
    </xf>
    <xf numFmtId="0" fontId="1" fillId="0" borderId="22" xfId="7" applyFont="1" applyFill="1" applyBorder="1" applyAlignment="1">
      <alignment horizontal="center" vertical="center"/>
    </xf>
    <xf numFmtId="0" fontId="1" fillId="0" borderId="27" xfId="7" applyFont="1" applyFill="1" applyBorder="1" applyAlignment="1">
      <alignment horizontal="center" vertical="center"/>
    </xf>
    <xf numFmtId="0" fontId="1" fillId="0" borderId="16" xfId="7" applyFont="1" applyFill="1" applyBorder="1" applyAlignment="1">
      <alignment horizontal="center" vertical="center" wrapText="1"/>
    </xf>
    <xf numFmtId="0" fontId="1" fillId="0" borderId="15" xfId="7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 wrapText="1"/>
    </xf>
    <xf numFmtId="0" fontId="1" fillId="2" borderId="8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0" fontId="1" fillId="2" borderId="44" xfId="2" applyFont="1" applyFill="1" applyBorder="1" applyAlignment="1">
      <alignment horizontal="left" vertical="center"/>
    </xf>
    <xf numFmtId="0" fontId="1" fillId="2" borderId="5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left" vertical="center"/>
    </xf>
    <xf numFmtId="0" fontId="1" fillId="2" borderId="2" xfId="2" applyFont="1" applyFill="1" applyBorder="1" applyAlignment="1">
      <alignment horizontal="left" vertical="center"/>
    </xf>
    <xf numFmtId="0" fontId="1" fillId="2" borderId="18" xfId="2" applyFont="1" applyFill="1" applyBorder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" fillId="2" borderId="20" xfId="2" applyFont="1" applyFill="1" applyBorder="1" applyAlignment="1">
      <alignment horizontal="center" vertical="center"/>
    </xf>
    <xf numFmtId="0" fontId="1" fillId="2" borderId="19" xfId="2" applyFont="1" applyFill="1" applyBorder="1" applyAlignment="1">
      <alignment horizontal="center" vertical="center"/>
    </xf>
    <xf numFmtId="0" fontId="1" fillId="2" borderId="19" xfId="2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24" xfId="2" applyFont="1" applyFill="1" applyBorder="1" applyAlignment="1">
      <alignment vertical="center"/>
    </xf>
    <xf numFmtId="0" fontId="1" fillId="2" borderId="25" xfId="2" applyFont="1" applyFill="1" applyBorder="1" applyAlignment="1">
      <alignment vertical="center"/>
    </xf>
    <xf numFmtId="0" fontId="1" fillId="2" borderId="26" xfId="2" applyFont="1" applyFill="1" applyBorder="1" applyAlignment="1">
      <alignment vertical="center"/>
    </xf>
    <xf numFmtId="0" fontId="1" fillId="2" borderId="22" xfId="2" applyFont="1" applyFill="1" applyBorder="1" applyAlignment="1">
      <alignment horizontal="center" vertical="center"/>
    </xf>
    <xf numFmtId="0" fontId="1" fillId="2" borderId="23" xfId="2" applyFont="1" applyFill="1" applyBorder="1" applyAlignment="1">
      <alignment horizontal="center" vertical="center"/>
    </xf>
    <xf numFmtId="0" fontId="1" fillId="2" borderId="27" xfId="2" applyFont="1" applyFill="1" applyBorder="1" applyAlignment="1">
      <alignment horizontal="center" vertical="center"/>
    </xf>
    <xf numFmtId="0" fontId="1" fillId="2" borderId="49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left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8" xfId="2" applyFont="1" applyFill="1" applyBorder="1" applyAlignment="1">
      <alignment horizontal="left" vertical="center"/>
    </xf>
    <xf numFmtId="0" fontId="11" fillId="0" borderId="20" xfId="10" applyFont="1" applyFill="1" applyBorder="1" applyAlignment="1">
      <alignment horizontal="center" vertical="center"/>
    </xf>
    <xf numFmtId="0" fontId="11" fillId="0" borderId="19" xfId="10" applyFont="1" applyFill="1" applyBorder="1" applyAlignment="1">
      <alignment horizontal="center" vertical="center"/>
    </xf>
    <xf numFmtId="0" fontId="11" fillId="0" borderId="5" xfId="1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37" xfId="10" applyFont="1" applyFill="1" applyBorder="1" applyAlignment="1">
      <alignment horizontal="center" vertical="center"/>
    </xf>
    <xf numFmtId="0" fontId="11" fillId="0" borderId="38" xfId="10" applyFont="1" applyFill="1" applyBorder="1" applyAlignment="1">
      <alignment horizontal="center" vertical="center"/>
    </xf>
    <xf numFmtId="0" fontId="11" fillId="0" borderId="30" xfId="10" applyFont="1" applyFill="1" applyBorder="1" applyAlignment="1">
      <alignment horizontal="center"/>
    </xf>
    <xf numFmtId="0" fontId="11" fillId="0" borderId="29" xfId="10" applyFont="1" applyFill="1" applyBorder="1" applyAlignment="1">
      <alignment horizontal="center"/>
    </xf>
    <xf numFmtId="0" fontId="11" fillId="0" borderId="32" xfId="10" applyFont="1" applyFill="1" applyBorder="1" applyAlignment="1">
      <alignment horizontal="center"/>
    </xf>
    <xf numFmtId="0" fontId="11" fillId="0" borderId="50" xfId="10" applyFont="1" applyFill="1" applyBorder="1" applyAlignment="1">
      <alignment horizontal="center" vertical="center" wrapText="1"/>
    </xf>
    <xf numFmtId="0" fontId="11" fillId="0" borderId="54" xfId="10" applyFont="1" applyFill="1" applyBorder="1" applyAlignment="1">
      <alignment horizontal="center" vertical="center" wrapText="1"/>
    </xf>
    <xf numFmtId="0" fontId="11" fillId="0" borderId="58" xfId="10" applyFont="1" applyFill="1" applyBorder="1" applyAlignment="1">
      <alignment horizontal="center" vertical="center" wrapText="1"/>
    </xf>
    <xf numFmtId="0" fontId="11" fillId="0" borderId="51" xfId="10" applyFont="1" applyFill="1" applyBorder="1" applyAlignment="1">
      <alignment horizontal="center" vertical="center" wrapText="1"/>
    </xf>
    <xf numFmtId="0" fontId="11" fillId="0" borderId="55" xfId="10" applyFont="1" applyFill="1" applyBorder="1" applyAlignment="1">
      <alignment horizontal="center" vertical="center" wrapText="1"/>
    </xf>
    <xf numFmtId="0" fontId="11" fillId="0" borderId="59" xfId="10" applyFont="1" applyFill="1" applyBorder="1" applyAlignment="1">
      <alignment horizontal="center" vertical="center" wrapText="1"/>
    </xf>
    <xf numFmtId="0" fontId="11" fillId="0" borderId="52" xfId="10" applyFont="1" applyFill="1" applyBorder="1" applyAlignment="1">
      <alignment horizontal="center" vertical="center" wrapText="1"/>
    </xf>
    <xf numFmtId="0" fontId="11" fillId="0" borderId="56" xfId="10" applyFont="1" applyFill="1" applyBorder="1" applyAlignment="1">
      <alignment horizontal="center" vertical="center" wrapText="1"/>
    </xf>
    <xf numFmtId="0" fontId="11" fillId="0" borderId="60" xfId="10" applyFont="1" applyFill="1" applyBorder="1" applyAlignment="1">
      <alignment horizontal="center" vertical="center" wrapText="1"/>
    </xf>
    <xf numFmtId="0" fontId="11" fillId="0" borderId="53" xfId="10" applyFont="1" applyFill="1" applyBorder="1" applyAlignment="1">
      <alignment horizontal="center" vertical="center" wrapText="1"/>
    </xf>
    <xf numFmtId="0" fontId="11" fillId="0" borderId="57" xfId="10" applyFont="1" applyFill="1" applyBorder="1" applyAlignment="1">
      <alignment horizontal="center" vertical="center" wrapText="1"/>
    </xf>
    <xf numFmtId="0" fontId="11" fillId="0" borderId="61" xfId="10" applyFont="1" applyFill="1" applyBorder="1" applyAlignment="1">
      <alignment horizontal="center" vertical="center" wrapText="1"/>
    </xf>
    <xf numFmtId="0" fontId="11" fillId="2" borderId="20" xfId="10" applyFont="1" applyFill="1" applyBorder="1" applyAlignment="1">
      <alignment horizontal="center" vertical="center"/>
    </xf>
    <xf numFmtId="0" fontId="11" fillId="2" borderId="19" xfId="10" applyFont="1" applyFill="1" applyBorder="1" applyAlignment="1">
      <alignment horizontal="center" vertical="center"/>
    </xf>
    <xf numFmtId="0" fontId="11" fillId="2" borderId="5" xfId="10" applyFont="1" applyFill="1" applyBorder="1" applyAlignment="1">
      <alignment horizontal="center" vertical="center"/>
    </xf>
    <xf numFmtId="0" fontId="11" fillId="2" borderId="0" xfId="10" applyFont="1" applyFill="1" applyBorder="1" applyAlignment="1">
      <alignment horizontal="center" vertical="center"/>
    </xf>
    <xf numFmtId="0" fontId="11" fillId="2" borderId="37" xfId="10" applyFont="1" applyFill="1" applyBorder="1" applyAlignment="1">
      <alignment horizontal="center" vertical="center"/>
    </xf>
    <xf numFmtId="0" fontId="11" fillId="2" borderId="38" xfId="10" applyFont="1" applyFill="1" applyBorder="1" applyAlignment="1">
      <alignment horizontal="center" vertical="center"/>
    </xf>
    <xf numFmtId="0" fontId="11" fillId="2" borderId="30" xfId="10" applyFont="1" applyFill="1" applyBorder="1" applyAlignment="1">
      <alignment horizontal="center"/>
    </xf>
    <xf numFmtId="0" fontId="11" fillId="2" borderId="29" xfId="10" applyFont="1" applyFill="1" applyBorder="1" applyAlignment="1">
      <alignment horizontal="center"/>
    </xf>
    <xf numFmtId="0" fontId="11" fillId="2" borderId="32" xfId="10" applyFont="1" applyFill="1" applyBorder="1" applyAlignment="1">
      <alignment horizontal="center"/>
    </xf>
    <xf numFmtId="0" fontId="11" fillId="0" borderId="104" xfId="10" applyFont="1" applyFill="1" applyBorder="1" applyAlignment="1">
      <alignment horizontal="center" vertical="center" wrapText="1"/>
    </xf>
    <xf numFmtId="0" fontId="11" fillId="0" borderId="105" xfId="10" applyFont="1" applyFill="1" applyBorder="1" applyAlignment="1">
      <alignment horizontal="center" vertical="center" wrapText="1"/>
    </xf>
    <xf numFmtId="0" fontId="11" fillId="0" borderId="106" xfId="1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2" applyFont="1" applyFill="1" applyAlignment="1">
      <alignment horizontal="right" vertical="center"/>
    </xf>
  </cellXfs>
  <cellStyles count="11">
    <cellStyle name="桁区切り" xfId="1" builtinId="6"/>
    <cellStyle name="桁区切り 2" xfId="5"/>
    <cellStyle name="標準" xfId="0" builtinId="0"/>
    <cellStyle name="標準 2" xfId="9"/>
    <cellStyle name="標準 5" xfId="7"/>
    <cellStyle name="標準 7" xfId="3"/>
    <cellStyle name="標準 8" xfId="2"/>
    <cellStyle name="標準 9" xfId="4"/>
    <cellStyle name="標準_03.04.01.財務諸表雛形_様式_桜内案１_コピー03　普通会計４表2006.12.23_仕訳" xfId="6"/>
    <cellStyle name="標準_附属明細表PL・NW・WS　20060423修正版" xfId="10"/>
    <cellStyle name="標準_別冊１　Ｐ2～Ｐ5　普通会計４表20070113_仕訳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  <sheetName val="(29)異動事由コード"/>
      <sheetName val="(15)団体コード(16)会計コード"/>
      <sheetName val="(47)目的別資産区分表6－6"/>
      <sheetName val="財産区分"/>
      <sheetName val="(5)他台帳区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B74"/>
  <sheetViews>
    <sheetView showGridLines="0" view="pageBreakPreview" topLeftCell="C55" zoomScale="85" zoomScaleNormal="85" zoomScaleSheetLayoutView="85" workbookViewId="0">
      <selection activeCell="E65" sqref="E65"/>
    </sheetView>
  </sheetViews>
  <sheetFormatPr defaultRowHeight="12.75" x14ac:dyDescent="0.15"/>
  <cols>
    <col min="1" max="2" width="0" style="9" hidden="1" customWidth="1"/>
    <col min="3" max="3" width="0.625" style="11" customWidth="1"/>
    <col min="4" max="14" width="2.125" style="11" customWidth="1"/>
    <col min="15" max="15" width="6" style="11" customWidth="1"/>
    <col min="16" max="16" width="22.375" style="11" customWidth="1"/>
    <col min="17" max="17" width="3.375" style="11" bestFit="1" customWidth="1"/>
    <col min="18" max="19" width="2.125" style="11" customWidth="1"/>
    <col min="20" max="24" width="3.875" style="11" customWidth="1"/>
    <col min="25" max="25" width="3.125" style="11" customWidth="1"/>
    <col min="26" max="26" width="24.125" style="11" bestFit="1" customWidth="1"/>
    <col min="27" max="27" width="3.125" style="11" customWidth="1"/>
    <col min="28" max="28" width="0.625" style="11" customWidth="1"/>
    <col min="29" max="16384" width="9" style="11"/>
  </cols>
  <sheetData>
    <row r="1" spans="1:28" s="8" customFormat="1" ht="13.5" x14ac:dyDescent="0.15">
      <c r="A1" s="1"/>
      <c r="B1" s="2"/>
      <c r="C1" s="2"/>
      <c r="D1" s="3" t="s">
        <v>0</v>
      </c>
      <c r="E1" s="2"/>
      <c r="F1" s="2"/>
      <c r="G1" s="2"/>
      <c r="H1" s="2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 t="s">
        <v>1</v>
      </c>
    </row>
    <row r="2" spans="1:28" s="8" customFormat="1" ht="13.5" x14ac:dyDescent="0.15">
      <c r="A2" s="1"/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8" ht="23.25" customHeight="1" x14ac:dyDescent="0.25">
      <c r="C3" s="10"/>
      <c r="D3" s="317" t="s">
        <v>2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</row>
    <row r="4" spans="1:28" ht="21" customHeight="1" x14ac:dyDescent="0.15">
      <c r="D4" s="318" t="s">
        <v>3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</row>
    <row r="5" spans="1:28" s="13" customFormat="1" ht="16.5" customHeight="1" thickBot="1" x14ac:dyDescent="0.2">
      <c r="A5" s="12"/>
      <c r="B5" s="12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 t="s">
        <v>4</v>
      </c>
      <c r="AB5" s="15"/>
    </row>
    <row r="6" spans="1:28" s="18" customFormat="1" ht="14.25" customHeight="1" thickBot="1" x14ac:dyDescent="0.2">
      <c r="A6" s="17" t="s">
        <v>5</v>
      </c>
      <c r="B6" s="17" t="s">
        <v>6</v>
      </c>
      <c r="D6" s="314" t="s">
        <v>7</v>
      </c>
      <c r="E6" s="315"/>
      <c r="F6" s="315"/>
      <c r="G6" s="315"/>
      <c r="H6" s="315"/>
      <c r="I6" s="315"/>
      <c r="J6" s="315"/>
      <c r="K6" s="319"/>
      <c r="L6" s="319"/>
      <c r="M6" s="319"/>
      <c r="N6" s="319"/>
      <c r="O6" s="319"/>
      <c r="P6" s="320" t="s">
        <v>8</v>
      </c>
      <c r="Q6" s="321"/>
      <c r="R6" s="315" t="s">
        <v>7</v>
      </c>
      <c r="S6" s="315"/>
      <c r="T6" s="315"/>
      <c r="U6" s="315"/>
      <c r="V6" s="315"/>
      <c r="W6" s="315"/>
      <c r="X6" s="315"/>
      <c r="Y6" s="315"/>
      <c r="Z6" s="320" t="s">
        <v>8</v>
      </c>
      <c r="AA6" s="321"/>
    </row>
    <row r="7" spans="1:28" ht="14.65" customHeight="1" x14ac:dyDescent="0.15">
      <c r="D7" s="19" t="s">
        <v>9</v>
      </c>
      <c r="E7" s="20"/>
      <c r="F7" s="21"/>
      <c r="G7" s="22"/>
      <c r="H7" s="22"/>
      <c r="I7" s="22"/>
      <c r="J7" s="22"/>
      <c r="K7" s="20"/>
      <c r="L7" s="20"/>
      <c r="M7" s="20"/>
      <c r="N7" s="20"/>
      <c r="O7" s="23"/>
      <c r="P7" s="24"/>
      <c r="Q7" s="25"/>
      <c r="R7" s="21" t="s">
        <v>10</v>
      </c>
      <c r="S7" s="21"/>
      <c r="T7" s="21"/>
      <c r="U7" s="21"/>
      <c r="V7" s="21"/>
      <c r="W7" s="21"/>
      <c r="X7" s="21"/>
      <c r="Y7" s="20"/>
      <c r="Z7" s="26"/>
      <c r="AA7" s="27"/>
    </row>
    <row r="8" spans="1:28" ht="14.65" customHeight="1" x14ac:dyDescent="0.15">
      <c r="A8" s="9" t="s">
        <v>11</v>
      </c>
      <c r="B8" s="9" t="s">
        <v>12</v>
      </c>
      <c r="D8" s="28"/>
      <c r="E8" s="21" t="s">
        <v>13</v>
      </c>
      <c r="F8" s="21"/>
      <c r="G8" s="21"/>
      <c r="H8" s="21"/>
      <c r="I8" s="21"/>
      <c r="J8" s="21"/>
      <c r="K8" s="20"/>
      <c r="L8" s="20"/>
      <c r="M8" s="20"/>
      <c r="N8" s="20"/>
      <c r="O8" s="23"/>
      <c r="P8" s="29">
        <f>SUM(P9,P37,P40)</f>
        <v>12960</v>
      </c>
      <c r="Q8" s="30"/>
      <c r="R8" s="21"/>
      <c r="S8" s="21" t="s">
        <v>14</v>
      </c>
      <c r="T8" s="21"/>
      <c r="U8" s="21"/>
      <c r="V8" s="21"/>
      <c r="W8" s="21"/>
      <c r="X8" s="21"/>
      <c r="Y8" s="20"/>
      <c r="Z8" s="29">
        <f>SUM(Z9:Z13)</f>
        <v>1195</v>
      </c>
      <c r="AA8" s="31"/>
    </row>
    <row r="9" spans="1:28" ht="14.65" customHeight="1" x14ac:dyDescent="0.15">
      <c r="A9" s="9" t="s">
        <v>15</v>
      </c>
      <c r="B9" s="9" t="s">
        <v>16</v>
      </c>
      <c r="D9" s="28"/>
      <c r="E9" s="21"/>
      <c r="F9" s="21" t="s">
        <v>17</v>
      </c>
      <c r="G9" s="21"/>
      <c r="H9" s="21"/>
      <c r="I9" s="21"/>
      <c r="J9" s="21"/>
      <c r="K9" s="20"/>
      <c r="L9" s="20"/>
      <c r="M9" s="20"/>
      <c r="N9" s="20"/>
      <c r="O9" s="23"/>
      <c r="P9" s="29">
        <f>SUM(P10,P26,P35,P36)</f>
        <v>9739</v>
      </c>
      <c r="Q9" s="30"/>
      <c r="R9" s="21"/>
      <c r="S9" s="21"/>
      <c r="T9" s="21" t="s">
        <v>18</v>
      </c>
      <c r="U9" s="21"/>
      <c r="V9" s="21"/>
      <c r="W9" s="21"/>
      <c r="X9" s="21"/>
      <c r="Y9" s="20"/>
      <c r="Z9" s="29">
        <v>1136</v>
      </c>
      <c r="AA9" s="31"/>
    </row>
    <row r="10" spans="1:28" ht="14.65" customHeight="1" x14ac:dyDescent="0.15">
      <c r="A10" s="9" t="s">
        <v>19</v>
      </c>
      <c r="B10" s="9" t="s">
        <v>20</v>
      </c>
      <c r="D10" s="28"/>
      <c r="E10" s="21"/>
      <c r="F10" s="21"/>
      <c r="G10" s="21" t="s">
        <v>21</v>
      </c>
      <c r="H10" s="21"/>
      <c r="I10" s="21"/>
      <c r="J10" s="21"/>
      <c r="K10" s="20"/>
      <c r="L10" s="20"/>
      <c r="M10" s="20"/>
      <c r="N10" s="20"/>
      <c r="O10" s="23"/>
      <c r="P10" s="29">
        <f>SUM(P11:P25)</f>
        <v>9738</v>
      </c>
      <c r="Q10" s="30"/>
      <c r="R10" s="21"/>
      <c r="S10" s="21"/>
      <c r="T10" s="21" t="s">
        <v>22</v>
      </c>
      <c r="U10" s="21"/>
      <c r="V10" s="21"/>
      <c r="W10" s="21"/>
      <c r="X10" s="21"/>
      <c r="Y10" s="20"/>
      <c r="Z10" s="29" t="s">
        <v>23</v>
      </c>
      <c r="AA10" s="31"/>
    </row>
    <row r="11" spans="1:28" ht="14.65" customHeight="1" x14ac:dyDescent="0.15">
      <c r="A11" s="9" t="s">
        <v>24</v>
      </c>
      <c r="B11" s="9" t="s">
        <v>25</v>
      </c>
      <c r="D11" s="28"/>
      <c r="E11" s="21"/>
      <c r="F11" s="21"/>
      <c r="G11" s="21"/>
      <c r="H11" s="21" t="s">
        <v>26</v>
      </c>
      <c r="I11" s="21"/>
      <c r="J11" s="21"/>
      <c r="K11" s="20"/>
      <c r="L11" s="20"/>
      <c r="M11" s="20"/>
      <c r="N11" s="20"/>
      <c r="O11" s="23"/>
      <c r="P11" s="24">
        <v>301</v>
      </c>
      <c r="Q11" s="30"/>
      <c r="R11" s="21"/>
      <c r="S11" s="21"/>
      <c r="T11" s="21" t="s">
        <v>27</v>
      </c>
      <c r="U11" s="21"/>
      <c r="V11" s="21"/>
      <c r="W11" s="21"/>
      <c r="X11" s="21"/>
      <c r="Y11" s="20"/>
      <c r="Z11" s="29">
        <v>59</v>
      </c>
      <c r="AA11" s="31"/>
    </row>
    <row r="12" spans="1:28" ht="14.65" customHeight="1" x14ac:dyDescent="0.15">
      <c r="A12" s="9" t="s">
        <v>28</v>
      </c>
      <c r="B12" s="9" t="s">
        <v>29</v>
      </c>
      <c r="D12" s="28"/>
      <c r="E12" s="21"/>
      <c r="F12" s="21"/>
      <c r="G12" s="21"/>
      <c r="H12" s="21" t="s">
        <v>30</v>
      </c>
      <c r="I12" s="21"/>
      <c r="J12" s="21"/>
      <c r="K12" s="20"/>
      <c r="L12" s="20"/>
      <c r="M12" s="20"/>
      <c r="N12" s="20"/>
      <c r="O12" s="23"/>
      <c r="P12" s="29" t="s">
        <v>23</v>
      </c>
      <c r="Q12" s="30"/>
      <c r="R12" s="21"/>
      <c r="S12" s="21"/>
      <c r="T12" s="21" t="s">
        <v>31</v>
      </c>
      <c r="U12" s="21"/>
      <c r="V12" s="21"/>
      <c r="W12" s="21"/>
      <c r="X12" s="21"/>
      <c r="Y12" s="20"/>
      <c r="Z12" s="29" t="s">
        <v>23</v>
      </c>
      <c r="AA12" s="31"/>
    </row>
    <row r="13" spans="1:28" ht="14.65" customHeight="1" x14ac:dyDescent="0.15">
      <c r="A13" s="9" t="s">
        <v>32</v>
      </c>
      <c r="B13" s="9" t="s">
        <v>33</v>
      </c>
      <c r="D13" s="28"/>
      <c r="E13" s="21"/>
      <c r="F13" s="21"/>
      <c r="G13" s="21"/>
      <c r="H13" s="21" t="s">
        <v>34</v>
      </c>
      <c r="I13" s="21"/>
      <c r="J13" s="21"/>
      <c r="K13" s="20"/>
      <c r="L13" s="20"/>
      <c r="M13" s="20"/>
      <c r="N13" s="20"/>
      <c r="O13" s="23"/>
      <c r="P13" s="29">
        <v>26724</v>
      </c>
      <c r="Q13" s="30"/>
      <c r="R13" s="21"/>
      <c r="S13" s="21"/>
      <c r="T13" s="21" t="s">
        <v>35</v>
      </c>
      <c r="U13" s="21"/>
      <c r="V13" s="21"/>
      <c r="W13" s="21"/>
      <c r="X13" s="21"/>
      <c r="Y13" s="20"/>
      <c r="Z13" s="29" t="s">
        <v>36</v>
      </c>
      <c r="AA13" s="31"/>
    </row>
    <row r="14" spans="1:28" ht="14.65" customHeight="1" x14ac:dyDescent="0.15">
      <c r="A14" s="9" t="s">
        <v>37</v>
      </c>
      <c r="B14" s="9" t="s">
        <v>38</v>
      </c>
      <c r="D14" s="28"/>
      <c r="E14" s="21"/>
      <c r="F14" s="21"/>
      <c r="G14" s="21"/>
      <c r="H14" s="21" t="s">
        <v>39</v>
      </c>
      <c r="I14" s="21"/>
      <c r="J14" s="21"/>
      <c r="K14" s="20"/>
      <c r="L14" s="20"/>
      <c r="M14" s="20"/>
      <c r="N14" s="20"/>
      <c r="O14" s="23"/>
      <c r="P14" s="29">
        <v>-17996</v>
      </c>
      <c r="Q14" s="30"/>
      <c r="R14" s="21"/>
      <c r="S14" s="21" t="s">
        <v>40</v>
      </c>
      <c r="T14" s="21"/>
      <c r="U14" s="21"/>
      <c r="V14" s="21"/>
      <c r="W14" s="21"/>
      <c r="X14" s="21"/>
      <c r="Y14" s="20"/>
      <c r="Z14" s="29">
        <f>SUM(Z15:Z22)</f>
        <v>334</v>
      </c>
      <c r="AA14" s="31"/>
    </row>
    <row r="15" spans="1:28" ht="14.65" customHeight="1" x14ac:dyDescent="0.15">
      <c r="A15" s="9" t="s">
        <v>41</v>
      </c>
      <c r="B15" s="9" t="s">
        <v>42</v>
      </c>
      <c r="D15" s="28"/>
      <c r="E15" s="21"/>
      <c r="F15" s="21"/>
      <c r="G15" s="21"/>
      <c r="H15" s="21" t="s">
        <v>43</v>
      </c>
      <c r="I15" s="21"/>
      <c r="J15" s="21"/>
      <c r="K15" s="20"/>
      <c r="L15" s="20"/>
      <c r="M15" s="20"/>
      <c r="N15" s="20"/>
      <c r="O15" s="23"/>
      <c r="P15" s="29">
        <v>1705</v>
      </c>
      <c r="Q15" s="30"/>
      <c r="R15" s="21"/>
      <c r="S15" s="21"/>
      <c r="T15" s="21" t="s">
        <v>44</v>
      </c>
      <c r="U15" s="21"/>
      <c r="V15" s="21"/>
      <c r="W15" s="21"/>
      <c r="X15" s="21"/>
      <c r="Y15" s="20"/>
      <c r="Z15" s="29">
        <v>207</v>
      </c>
      <c r="AA15" s="31"/>
    </row>
    <row r="16" spans="1:28" ht="14.65" customHeight="1" x14ac:dyDescent="0.15">
      <c r="A16" s="9" t="s">
        <v>45</v>
      </c>
      <c r="B16" s="9" t="s">
        <v>46</v>
      </c>
      <c r="D16" s="28"/>
      <c r="E16" s="21"/>
      <c r="F16" s="21"/>
      <c r="G16" s="21"/>
      <c r="H16" s="21" t="s">
        <v>47</v>
      </c>
      <c r="I16" s="21"/>
      <c r="J16" s="21"/>
      <c r="K16" s="20"/>
      <c r="L16" s="20"/>
      <c r="M16" s="20"/>
      <c r="N16" s="20"/>
      <c r="O16" s="23"/>
      <c r="P16" s="29">
        <v>-996</v>
      </c>
      <c r="Q16" s="30"/>
      <c r="R16" s="21"/>
      <c r="S16" s="21"/>
      <c r="T16" s="21" t="s">
        <v>48</v>
      </c>
      <c r="U16" s="21"/>
      <c r="V16" s="21"/>
      <c r="W16" s="21"/>
      <c r="X16" s="21"/>
      <c r="Y16" s="20"/>
      <c r="Z16" s="32" t="s">
        <v>36</v>
      </c>
      <c r="AA16" s="31"/>
    </row>
    <row r="17" spans="1:27" ht="14.65" customHeight="1" x14ac:dyDescent="0.15">
      <c r="A17" s="9" t="s">
        <v>49</v>
      </c>
      <c r="B17" s="9" t="s">
        <v>50</v>
      </c>
      <c r="D17" s="28"/>
      <c r="E17" s="21"/>
      <c r="F17" s="21"/>
      <c r="G17" s="21"/>
      <c r="H17" s="21" t="s">
        <v>51</v>
      </c>
      <c r="I17" s="33"/>
      <c r="J17" s="33"/>
      <c r="K17" s="34"/>
      <c r="L17" s="34"/>
      <c r="M17" s="34"/>
      <c r="N17" s="34"/>
      <c r="O17" s="35"/>
      <c r="P17" s="29" t="s">
        <v>36</v>
      </c>
      <c r="Q17" s="30"/>
      <c r="R17" s="21"/>
      <c r="S17" s="21"/>
      <c r="T17" s="21" t="s">
        <v>52</v>
      </c>
      <c r="U17" s="21"/>
      <c r="V17" s="21"/>
      <c r="W17" s="21"/>
      <c r="X17" s="21"/>
      <c r="Y17" s="20"/>
      <c r="Z17" s="29" t="s">
        <v>23</v>
      </c>
      <c r="AA17" s="31"/>
    </row>
    <row r="18" spans="1:27" ht="14.65" customHeight="1" x14ac:dyDescent="0.15">
      <c r="A18" s="9" t="s">
        <v>53</v>
      </c>
      <c r="B18" s="9" t="s">
        <v>54</v>
      </c>
      <c r="D18" s="28"/>
      <c r="E18" s="21"/>
      <c r="F18" s="21"/>
      <c r="G18" s="21"/>
      <c r="H18" s="21" t="s">
        <v>55</v>
      </c>
      <c r="I18" s="33"/>
      <c r="J18" s="33"/>
      <c r="K18" s="34"/>
      <c r="L18" s="34"/>
      <c r="M18" s="34"/>
      <c r="N18" s="34"/>
      <c r="O18" s="35"/>
      <c r="P18" s="29" t="s">
        <v>36</v>
      </c>
      <c r="Q18" s="30"/>
      <c r="R18" s="20"/>
      <c r="S18" s="21"/>
      <c r="T18" s="21" t="s">
        <v>56</v>
      </c>
      <c r="U18" s="21"/>
      <c r="V18" s="21"/>
      <c r="W18" s="21"/>
      <c r="X18" s="21"/>
      <c r="Y18" s="20"/>
      <c r="Z18" s="29" t="s">
        <v>23</v>
      </c>
      <c r="AA18" s="31"/>
    </row>
    <row r="19" spans="1:27" ht="14.65" customHeight="1" x14ac:dyDescent="0.15">
      <c r="A19" s="9" t="s">
        <v>57</v>
      </c>
      <c r="B19" s="9" t="s">
        <v>58</v>
      </c>
      <c r="D19" s="28"/>
      <c r="E19" s="21"/>
      <c r="F19" s="21"/>
      <c r="G19" s="21"/>
      <c r="H19" s="21" t="s">
        <v>59</v>
      </c>
      <c r="I19" s="33"/>
      <c r="J19" s="33"/>
      <c r="K19" s="34"/>
      <c r="L19" s="34"/>
      <c r="M19" s="34"/>
      <c r="N19" s="34"/>
      <c r="O19" s="35"/>
      <c r="P19" s="29" t="s">
        <v>36</v>
      </c>
      <c r="Q19" s="30"/>
      <c r="R19" s="20"/>
      <c r="S19" s="21"/>
      <c r="T19" s="21" t="s">
        <v>60</v>
      </c>
      <c r="U19" s="21"/>
      <c r="V19" s="21"/>
      <c r="W19" s="21"/>
      <c r="X19" s="21"/>
      <c r="Y19" s="20"/>
      <c r="Z19" s="29" t="s">
        <v>36</v>
      </c>
      <c r="AA19" s="31"/>
    </row>
    <row r="20" spans="1:27" ht="14.65" customHeight="1" x14ac:dyDescent="0.15">
      <c r="A20" s="9" t="s">
        <v>61</v>
      </c>
      <c r="B20" s="9" t="s">
        <v>62</v>
      </c>
      <c r="D20" s="28"/>
      <c r="E20" s="21"/>
      <c r="F20" s="21"/>
      <c r="G20" s="21"/>
      <c r="H20" s="21" t="s">
        <v>63</v>
      </c>
      <c r="I20" s="33"/>
      <c r="J20" s="33"/>
      <c r="K20" s="34"/>
      <c r="L20" s="34"/>
      <c r="M20" s="34"/>
      <c r="N20" s="34"/>
      <c r="O20" s="35"/>
      <c r="P20" s="29" t="s">
        <v>36</v>
      </c>
      <c r="Q20" s="30"/>
      <c r="R20" s="21"/>
      <c r="S20" s="21"/>
      <c r="T20" s="21" t="s">
        <v>64</v>
      </c>
      <c r="U20" s="21"/>
      <c r="V20" s="21"/>
      <c r="W20" s="21"/>
      <c r="X20" s="21"/>
      <c r="Y20" s="20"/>
      <c r="Z20" s="29">
        <v>23</v>
      </c>
      <c r="AA20" s="31"/>
    </row>
    <row r="21" spans="1:27" ht="14.65" customHeight="1" x14ac:dyDescent="0.15">
      <c r="A21" s="9" t="s">
        <v>65</v>
      </c>
      <c r="B21" s="9" t="s">
        <v>66</v>
      </c>
      <c r="D21" s="28"/>
      <c r="E21" s="21"/>
      <c r="F21" s="21"/>
      <c r="G21" s="21"/>
      <c r="H21" s="21" t="s">
        <v>67</v>
      </c>
      <c r="I21" s="33"/>
      <c r="J21" s="33"/>
      <c r="K21" s="34"/>
      <c r="L21" s="34"/>
      <c r="M21" s="34"/>
      <c r="N21" s="34"/>
      <c r="O21" s="35"/>
      <c r="P21" s="29" t="s">
        <v>36</v>
      </c>
      <c r="Q21" s="30"/>
      <c r="R21" s="21"/>
      <c r="S21" s="21"/>
      <c r="T21" s="21" t="s">
        <v>68</v>
      </c>
      <c r="U21" s="21"/>
      <c r="V21" s="21"/>
      <c r="W21" s="21"/>
      <c r="X21" s="21"/>
      <c r="Y21" s="20"/>
      <c r="Z21" s="29">
        <v>104</v>
      </c>
      <c r="AA21" s="31"/>
    </row>
    <row r="22" spans="1:27" ht="14.65" customHeight="1" x14ac:dyDescent="0.15">
      <c r="A22" s="9" t="s">
        <v>69</v>
      </c>
      <c r="B22" s="9" t="s">
        <v>70</v>
      </c>
      <c r="D22" s="28"/>
      <c r="E22" s="21"/>
      <c r="F22" s="21"/>
      <c r="G22" s="21"/>
      <c r="H22" s="21" t="s">
        <v>71</v>
      </c>
      <c r="I22" s="33"/>
      <c r="J22" s="33"/>
      <c r="K22" s="34"/>
      <c r="L22" s="34"/>
      <c r="M22" s="34"/>
      <c r="N22" s="34"/>
      <c r="O22" s="35"/>
      <c r="P22" s="29" t="s">
        <v>36</v>
      </c>
      <c r="Q22" s="30"/>
      <c r="R22" s="21"/>
      <c r="S22" s="21"/>
      <c r="T22" s="21" t="s">
        <v>35</v>
      </c>
      <c r="U22" s="21"/>
      <c r="V22" s="21"/>
      <c r="W22" s="21"/>
      <c r="X22" s="21"/>
      <c r="Y22" s="20"/>
      <c r="Z22" s="29" t="s">
        <v>23</v>
      </c>
      <c r="AA22" s="31"/>
    </row>
    <row r="23" spans="1:27" ht="14.65" customHeight="1" x14ac:dyDescent="0.15">
      <c r="A23" s="9" t="s">
        <v>72</v>
      </c>
      <c r="B23" s="9" t="s">
        <v>73</v>
      </c>
      <c r="D23" s="28"/>
      <c r="E23" s="21"/>
      <c r="F23" s="21"/>
      <c r="G23" s="21"/>
      <c r="H23" s="21" t="s">
        <v>35</v>
      </c>
      <c r="I23" s="21"/>
      <c r="J23" s="21"/>
      <c r="K23" s="20"/>
      <c r="L23" s="20"/>
      <c r="M23" s="20"/>
      <c r="N23" s="20"/>
      <c r="O23" s="23"/>
      <c r="P23" s="29" t="s">
        <v>36</v>
      </c>
      <c r="Q23" s="30"/>
      <c r="R23" s="304" t="s">
        <v>74</v>
      </c>
      <c r="S23" s="305"/>
      <c r="T23" s="305"/>
      <c r="U23" s="305"/>
      <c r="V23" s="305"/>
      <c r="W23" s="305"/>
      <c r="X23" s="305"/>
      <c r="Y23" s="305"/>
      <c r="Z23" s="36">
        <f>SUM(Z8,Z14)</f>
        <v>1529</v>
      </c>
      <c r="AA23" s="37"/>
    </row>
    <row r="24" spans="1:27" ht="14.65" customHeight="1" x14ac:dyDescent="0.15">
      <c r="A24" s="9" t="s">
        <v>75</v>
      </c>
      <c r="D24" s="28"/>
      <c r="E24" s="21"/>
      <c r="F24" s="21"/>
      <c r="G24" s="21"/>
      <c r="H24" s="21" t="s">
        <v>76</v>
      </c>
      <c r="I24" s="21"/>
      <c r="J24" s="21"/>
      <c r="K24" s="20"/>
      <c r="L24" s="20"/>
      <c r="M24" s="20"/>
      <c r="N24" s="20"/>
      <c r="O24" s="23"/>
      <c r="P24" s="29" t="s">
        <v>23</v>
      </c>
      <c r="Q24" s="30"/>
      <c r="R24" s="21" t="s">
        <v>77</v>
      </c>
      <c r="S24" s="38"/>
      <c r="T24" s="38"/>
      <c r="U24" s="38"/>
      <c r="V24" s="38"/>
      <c r="W24" s="38"/>
      <c r="X24" s="38"/>
      <c r="Y24" s="38"/>
      <c r="Z24" s="39"/>
      <c r="AA24" s="40"/>
    </row>
    <row r="25" spans="1:27" ht="14.65" customHeight="1" x14ac:dyDescent="0.15">
      <c r="A25" s="9" t="s">
        <v>78</v>
      </c>
      <c r="B25" s="9" t="s">
        <v>79</v>
      </c>
      <c r="D25" s="28"/>
      <c r="E25" s="21"/>
      <c r="F25" s="21"/>
      <c r="G25" s="21"/>
      <c r="H25" s="21" t="s">
        <v>80</v>
      </c>
      <c r="I25" s="21"/>
      <c r="J25" s="21"/>
      <c r="K25" s="20"/>
      <c r="L25" s="20"/>
      <c r="M25" s="20"/>
      <c r="N25" s="20"/>
      <c r="O25" s="23"/>
      <c r="P25" s="32" t="s">
        <v>23</v>
      </c>
      <c r="Q25" s="30"/>
      <c r="R25" s="21"/>
      <c r="S25" s="21" t="s">
        <v>81</v>
      </c>
      <c r="T25" s="21"/>
      <c r="U25" s="21"/>
      <c r="V25" s="21"/>
      <c r="W25" s="21"/>
      <c r="X25" s="21"/>
      <c r="Y25" s="20"/>
      <c r="Z25" s="29">
        <f>P8</f>
        <v>12960</v>
      </c>
      <c r="AA25" s="31"/>
    </row>
    <row r="26" spans="1:27" ht="14.65" customHeight="1" x14ac:dyDescent="0.15">
      <c r="A26" s="9" t="s">
        <v>82</v>
      </c>
      <c r="B26" s="9" t="s">
        <v>83</v>
      </c>
      <c r="D26" s="28"/>
      <c r="E26" s="21"/>
      <c r="F26" s="21"/>
      <c r="G26" s="21" t="s">
        <v>84</v>
      </c>
      <c r="H26" s="21"/>
      <c r="I26" s="21"/>
      <c r="J26" s="21"/>
      <c r="K26" s="20"/>
      <c r="L26" s="20"/>
      <c r="M26" s="20"/>
      <c r="N26" s="20"/>
      <c r="O26" s="23"/>
      <c r="P26" s="29">
        <v>0</v>
      </c>
      <c r="Q26" s="30"/>
      <c r="R26" s="21"/>
      <c r="S26" s="20" t="s">
        <v>85</v>
      </c>
      <c r="T26" s="21"/>
      <c r="U26" s="21"/>
      <c r="V26" s="21"/>
      <c r="W26" s="21"/>
      <c r="X26" s="21"/>
      <c r="Y26" s="20"/>
      <c r="Z26" s="29">
        <f>P63-Z23-Z25</f>
        <v>-1227</v>
      </c>
      <c r="AA26" s="31"/>
    </row>
    <row r="27" spans="1:27" ht="14.65" customHeight="1" x14ac:dyDescent="0.15">
      <c r="A27" s="9" t="s">
        <v>86</v>
      </c>
      <c r="D27" s="28"/>
      <c r="E27" s="21"/>
      <c r="F27" s="21"/>
      <c r="G27" s="21"/>
      <c r="H27" s="21" t="s">
        <v>26</v>
      </c>
      <c r="I27" s="21"/>
      <c r="J27" s="21"/>
      <c r="K27" s="20"/>
      <c r="L27" s="20"/>
      <c r="M27" s="20"/>
      <c r="N27" s="20"/>
      <c r="O27" s="23"/>
      <c r="P27" s="29">
        <v>0</v>
      </c>
      <c r="Q27" s="30"/>
      <c r="R27" s="28"/>
      <c r="S27" s="21"/>
      <c r="T27" s="21"/>
      <c r="U27" s="21"/>
      <c r="V27" s="21"/>
      <c r="W27" s="21"/>
      <c r="X27" s="21"/>
      <c r="Y27" s="20"/>
      <c r="Z27" s="29"/>
      <c r="AA27" s="41"/>
    </row>
    <row r="28" spans="1:27" ht="14.65" customHeight="1" x14ac:dyDescent="0.15">
      <c r="A28" s="9" t="s">
        <v>87</v>
      </c>
      <c r="D28" s="28"/>
      <c r="E28" s="21"/>
      <c r="F28" s="21"/>
      <c r="G28" s="21"/>
      <c r="H28" s="21" t="s">
        <v>34</v>
      </c>
      <c r="I28" s="21"/>
      <c r="J28" s="21"/>
      <c r="K28" s="20"/>
      <c r="L28" s="20"/>
      <c r="M28" s="20"/>
      <c r="N28" s="20"/>
      <c r="O28" s="23"/>
      <c r="P28" s="29" t="s">
        <v>23</v>
      </c>
      <c r="Q28" s="30"/>
      <c r="R28" s="306"/>
      <c r="S28" s="307"/>
      <c r="T28" s="307"/>
      <c r="U28" s="307"/>
      <c r="V28" s="307"/>
      <c r="W28" s="307"/>
      <c r="X28" s="307"/>
      <c r="Y28" s="307"/>
      <c r="Z28" s="29"/>
      <c r="AA28" s="31"/>
    </row>
    <row r="29" spans="1:27" ht="14.65" customHeight="1" x14ac:dyDescent="0.15">
      <c r="A29" s="9" t="s">
        <v>88</v>
      </c>
      <c r="D29" s="28"/>
      <c r="E29" s="21"/>
      <c r="F29" s="21"/>
      <c r="G29" s="21"/>
      <c r="H29" s="21" t="s">
        <v>39</v>
      </c>
      <c r="I29" s="21"/>
      <c r="J29" s="21"/>
      <c r="K29" s="20"/>
      <c r="L29" s="20"/>
      <c r="M29" s="20"/>
      <c r="N29" s="20"/>
      <c r="O29" s="23"/>
      <c r="P29" s="29" t="s">
        <v>23</v>
      </c>
      <c r="Q29" s="30"/>
      <c r="R29" s="21"/>
      <c r="S29" s="38"/>
      <c r="T29" s="38"/>
      <c r="U29" s="38"/>
      <c r="V29" s="38"/>
      <c r="W29" s="38"/>
      <c r="X29" s="38"/>
      <c r="Y29" s="38"/>
      <c r="Z29" s="39"/>
      <c r="AA29" s="42"/>
    </row>
    <row r="30" spans="1:27" ht="14.65" customHeight="1" x14ac:dyDescent="0.15">
      <c r="A30" s="9" t="s">
        <v>89</v>
      </c>
      <c r="D30" s="28"/>
      <c r="E30" s="21"/>
      <c r="F30" s="21"/>
      <c r="G30" s="21"/>
      <c r="H30" s="21" t="s">
        <v>43</v>
      </c>
      <c r="I30" s="21"/>
      <c r="J30" s="21"/>
      <c r="K30" s="20"/>
      <c r="L30" s="20"/>
      <c r="M30" s="20"/>
      <c r="N30" s="20"/>
      <c r="O30" s="23"/>
      <c r="P30" s="29" t="s">
        <v>23</v>
      </c>
      <c r="Q30" s="30"/>
      <c r="R30" s="21"/>
      <c r="S30" s="21"/>
      <c r="T30" s="21"/>
      <c r="U30" s="21"/>
      <c r="V30" s="21"/>
      <c r="W30" s="21"/>
      <c r="X30" s="21"/>
      <c r="Y30" s="20"/>
      <c r="Z30" s="29"/>
      <c r="AA30" s="41"/>
    </row>
    <row r="31" spans="1:27" ht="14.65" customHeight="1" x14ac:dyDescent="0.15">
      <c r="A31" s="9" t="s">
        <v>90</v>
      </c>
      <c r="D31" s="28"/>
      <c r="E31" s="21"/>
      <c r="F31" s="21"/>
      <c r="G31" s="21"/>
      <c r="H31" s="21" t="s">
        <v>47</v>
      </c>
      <c r="I31" s="21"/>
      <c r="J31" s="21"/>
      <c r="K31" s="20"/>
      <c r="L31" s="20"/>
      <c r="M31" s="20"/>
      <c r="N31" s="20"/>
      <c r="O31" s="23"/>
      <c r="P31" s="29" t="s">
        <v>23</v>
      </c>
      <c r="Q31" s="30"/>
      <c r="R31" s="19"/>
      <c r="S31" s="20"/>
      <c r="T31" s="20"/>
      <c r="U31" s="20"/>
      <c r="V31" s="20"/>
      <c r="W31" s="20"/>
      <c r="X31" s="20"/>
      <c r="Y31" s="43"/>
      <c r="Z31" s="29"/>
      <c r="AA31" s="41"/>
    </row>
    <row r="32" spans="1:27" ht="14.65" customHeight="1" x14ac:dyDescent="0.15">
      <c r="A32" s="9" t="s">
        <v>91</v>
      </c>
      <c r="D32" s="28"/>
      <c r="E32" s="21"/>
      <c r="F32" s="21"/>
      <c r="G32" s="21"/>
      <c r="H32" s="21" t="s">
        <v>35</v>
      </c>
      <c r="I32" s="21"/>
      <c r="J32" s="21"/>
      <c r="K32" s="20"/>
      <c r="L32" s="20"/>
      <c r="M32" s="20"/>
      <c r="N32" s="20"/>
      <c r="O32" s="23"/>
      <c r="P32" s="29" t="s">
        <v>23</v>
      </c>
      <c r="Q32" s="30"/>
      <c r="R32" s="20"/>
      <c r="S32" s="20"/>
      <c r="T32" s="20"/>
      <c r="U32" s="20"/>
      <c r="V32" s="20"/>
      <c r="W32" s="20"/>
      <c r="X32" s="20"/>
      <c r="Y32" s="20"/>
      <c r="Z32" s="29"/>
      <c r="AA32" s="41"/>
    </row>
    <row r="33" spans="1:27" ht="14.65" customHeight="1" x14ac:dyDescent="0.15">
      <c r="A33" s="9" t="s">
        <v>92</v>
      </c>
      <c r="D33" s="28"/>
      <c r="E33" s="21"/>
      <c r="F33" s="21"/>
      <c r="G33" s="21"/>
      <c r="H33" s="21" t="s">
        <v>76</v>
      </c>
      <c r="I33" s="21"/>
      <c r="J33" s="21"/>
      <c r="K33" s="20"/>
      <c r="L33" s="20"/>
      <c r="M33" s="20"/>
      <c r="N33" s="20"/>
      <c r="O33" s="23"/>
      <c r="P33" s="29" t="s">
        <v>36</v>
      </c>
      <c r="Q33" s="30"/>
      <c r="R33" s="44"/>
      <c r="S33" s="44"/>
      <c r="T33" s="44"/>
      <c r="U33" s="44"/>
      <c r="V33" s="44"/>
      <c r="W33" s="44"/>
      <c r="X33" s="44"/>
      <c r="Y33" s="44"/>
      <c r="Z33" s="26"/>
      <c r="AA33" s="45"/>
    </row>
    <row r="34" spans="1:27" ht="14.65" customHeight="1" x14ac:dyDescent="0.15">
      <c r="A34" s="9" t="s">
        <v>93</v>
      </c>
      <c r="D34" s="28"/>
      <c r="E34" s="21"/>
      <c r="F34" s="21"/>
      <c r="G34" s="21"/>
      <c r="H34" s="21" t="s">
        <v>80</v>
      </c>
      <c r="I34" s="21"/>
      <c r="J34" s="21"/>
      <c r="K34" s="20"/>
      <c r="L34" s="20"/>
      <c r="M34" s="20"/>
      <c r="N34" s="20"/>
      <c r="O34" s="23"/>
      <c r="P34" s="29" t="s">
        <v>23</v>
      </c>
      <c r="Q34" s="30"/>
      <c r="R34" s="44"/>
      <c r="S34" s="44"/>
      <c r="T34" s="44"/>
      <c r="U34" s="44"/>
      <c r="V34" s="44"/>
      <c r="W34" s="44"/>
      <c r="X34" s="44"/>
      <c r="Y34" s="44"/>
      <c r="Z34" s="26"/>
      <c r="AA34" s="45"/>
    </row>
    <row r="35" spans="1:27" ht="14.65" customHeight="1" x14ac:dyDescent="0.15">
      <c r="A35" s="9" t="s">
        <v>94</v>
      </c>
      <c r="D35" s="28"/>
      <c r="E35" s="21"/>
      <c r="F35" s="21"/>
      <c r="G35" s="21" t="s">
        <v>95</v>
      </c>
      <c r="H35" s="33"/>
      <c r="I35" s="33"/>
      <c r="J35" s="33"/>
      <c r="K35" s="34"/>
      <c r="L35" s="34"/>
      <c r="M35" s="34"/>
      <c r="N35" s="34"/>
      <c r="O35" s="35"/>
      <c r="P35" s="29">
        <v>1</v>
      </c>
      <c r="Q35" s="30"/>
      <c r="R35" s="44"/>
      <c r="S35" s="44"/>
      <c r="T35" s="44"/>
      <c r="U35" s="44"/>
      <c r="V35" s="44"/>
      <c r="W35" s="44"/>
      <c r="X35" s="44"/>
      <c r="Y35" s="44"/>
      <c r="Z35" s="26"/>
      <c r="AA35" s="45"/>
    </row>
    <row r="36" spans="1:27" ht="14.65" customHeight="1" x14ac:dyDescent="0.15">
      <c r="A36" s="9" t="s">
        <v>96</v>
      </c>
      <c r="D36" s="28"/>
      <c r="E36" s="21"/>
      <c r="F36" s="21"/>
      <c r="G36" s="21" t="s">
        <v>97</v>
      </c>
      <c r="H36" s="33"/>
      <c r="I36" s="33"/>
      <c r="J36" s="33"/>
      <c r="K36" s="34"/>
      <c r="L36" s="34"/>
      <c r="M36" s="34"/>
      <c r="N36" s="34"/>
      <c r="O36" s="35"/>
      <c r="P36" s="29" t="s">
        <v>36</v>
      </c>
      <c r="Q36" s="30"/>
      <c r="R36" s="44"/>
      <c r="S36" s="44"/>
      <c r="T36" s="44"/>
      <c r="U36" s="44"/>
      <c r="V36" s="44"/>
      <c r="W36" s="44"/>
      <c r="X36" s="44"/>
      <c r="Y36" s="44"/>
      <c r="Z36" s="26"/>
      <c r="AA36" s="45"/>
    </row>
    <row r="37" spans="1:27" ht="14.65" customHeight="1" x14ac:dyDescent="0.15">
      <c r="A37" s="9" t="s">
        <v>98</v>
      </c>
      <c r="D37" s="28"/>
      <c r="E37" s="21"/>
      <c r="F37" s="21" t="s">
        <v>99</v>
      </c>
      <c r="G37" s="21"/>
      <c r="H37" s="33"/>
      <c r="I37" s="33"/>
      <c r="J37" s="33"/>
      <c r="K37" s="34"/>
      <c r="L37" s="34"/>
      <c r="M37" s="34"/>
      <c r="N37" s="34"/>
      <c r="O37" s="35"/>
      <c r="P37" s="29" t="s">
        <v>100</v>
      </c>
      <c r="Q37" s="30"/>
      <c r="R37" s="44"/>
      <c r="S37" s="44"/>
      <c r="T37" s="44"/>
      <c r="U37" s="44"/>
      <c r="V37" s="44"/>
      <c r="W37" s="44"/>
      <c r="X37" s="44"/>
      <c r="Y37" s="44"/>
      <c r="Z37" s="26"/>
      <c r="AA37" s="45"/>
    </row>
    <row r="38" spans="1:27" ht="14.65" customHeight="1" x14ac:dyDescent="0.15">
      <c r="A38" s="9" t="s">
        <v>101</v>
      </c>
      <c r="D38" s="28"/>
      <c r="E38" s="21"/>
      <c r="F38" s="21"/>
      <c r="G38" s="21" t="s">
        <v>102</v>
      </c>
      <c r="H38" s="21"/>
      <c r="I38" s="21"/>
      <c r="J38" s="21"/>
      <c r="K38" s="20"/>
      <c r="L38" s="20"/>
      <c r="M38" s="20"/>
      <c r="N38" s="20"/>
      <c r="O38" s="23"/>
      <c r="P38" s="29" t="s">
        <v>23</v>
      </c>
      <c r="Q38" s="30"/>
      <c r="R38" s="44"/>
      <c r="S38" s="44"/>
      <c r="T38" s="44"/>
      <c r="U38" s="44"/>
      <c r="V38" s="44"/>
      <c r="W38" s="44"/>
      <c r="X38" s="44"/>
      <c r="Y38" s="44"/>
      <c r="Z38" s="26"/>
      <c r="AA38" s="45"/>
    </row>
    <row r="39" spans="1:27" ht="14.65" customHeight="1" x14ac:dyDescent="0.15">
      <c r="A39" s="9" t="s">
        <v>103</v>
      </c>
      <c r="D39" s="28"/>
      <c r="E39" s="21"/>
      <c r="F39" s="21"/>
      <c r="G39" s="21" t="s">
        <v>35</v>
      </c>
      <c r="H39" s="21"/>
      <c r="I39" s="21"/>
      <c r="J39" s="21"/>
      <c r="K39" s="20"/>
      <c r="L39" s="20"/>
      <c r="M39" s="20"/>
      <c r="N39" s="20"/>
      <c r="O39" s="23"/>
      <c r="P39" s="29" t="s">
        <v>36</v>
      </c>
      <c r="Q39" s="30"/>
      <c r="R39" s="44"/>
      <c r="S39" s="44"/>
      <c r="T39" s="44"/>
      <c r="U39" s="44"/>
      <c r="V39" s="44"/>
      <c r="W39" s="44"/>
      <c r="X39" s="44"/>
      <c r="Y39" s="44"/>
      <c r="Z39" s="26"/>
      <c r="AA39" s="45"/>
    </row>
    <row r="40" spans="1:27" ht="14.65" customHeight="1" x14ac:dyDescent="0.15">
      <c r="A40" s="9" t="s">
        <v>104</v>
      </c>
      <c r="D40" s="28"/>
      <c r="E40" s="21"/>
      <c r="F40" s="21" t="s">
        <v>105</v>
      </c>
      <c r="G40" s="21"/>
      <c r="H40" s="21"/>
      <c r="I40" s="21"/>
      <c r="J40" s="21"/>
      <c r="K40" s="21"/>
      <c r="L40" s="20"/>
      <c r="M40" s="20"/>
      <c r="N40" s="20"/>
      <c r="O40" s="23"/>
      <c r="P40" s="29">
        <f>SUM(P41,P45:P48,P51:P52)</f>
        <v>3221</v>
      </c>
      <c r="Q40" s="30"/>
      <c r="R40" s="44"/>
      <c r="S40" s="44"/>
      <c r="T40" s="44"/>
      <c r="U40" s="44"/>
      <c r="V40" s="44"/>
      <c r="W40" s="44"/>
      <c r="X40" s="44"/>
      <c r="Y40" s="44"/>
      <c r="Z40" s="26"/>
      <c r="AA40" s="45"/>
    </row>
    <row r="41" spans="1:27" ht="14.65" customHeight="1" x14ac:dyDescent="0.15">
      <c r="A41" s="9" t="s">
        <v>106</v>
      </c>
      <c r="D41" s="28"/>
      <c r="E41" s="21"/>
      <c r="F41" s="21"/>
      <c r="G41" s="21" t="s">
        <v>107</v>
      </c>
      <c r="H41" s="21"/>
      <c r="I41" s="21"/>
      <c r="J41" s="21"/>
      <c r="K41" s="21"/>
      <c r="L41" s="20"/>
      <c r="M41" s="20"/>
      <c r="N41" s="20"/>
      <c r="O41" s="23"/>
      <c r="P41" s="29">
        <f>SUM(P42:P44)</f>
        <v>26</v>
      </c>
      <c r="Q41" s="30"/>
      <c r="R41" s="44"/>
      <c r="S41" s="44"/>
      <c r="T41" s="44"/>
      <c r="U41" s="44"/>
      <c r="V41" s="44"/>
      <c r="W41" s="44"/>
      <c r="X41" s="44"/>
      <c r="Y41" s="44"/>
      <c r="Z41" s="26"/>
      <c r="AA41" s="45"/>
    </row>
    <row r="42" spans="1:27" ht="14.65" customHeight="1" x14ac:dyDescent="0.15">
      <c r="A42" s="9" t="s">
        <v>108</v>
      </c>
      <c r="D42" s="28"/>
      <c r="E42" s="21"/>
      <c r="F42" s="21"/>
      <c r="G42" s="21"/>
      <c r="H42" s="21" t="s">
        <v>109</v>
      </c>
      <c r="I42" s="21"/>
      <c r="J42" s="21"/>
      <c r="K42" s="21"/>
      <c r="L42" s="20"/>
      <c r="M42" s="20"/>
      <c r="N42" s="20"/>
      <c r="O42" s="23"/>
      <c r="P42" s="29">
        <v>26</v>
      </c>
      <c r="Q42" s="30"/>
      <c r="R42" s="44"/>
      <c r="S42" s="44"/>
      <c r="T42" s="44"/>
      <c r="U42" s="44"/>
      <c r="V42" s="44"/>
      <c r="W42" s="44"/>
      <c r="X42" s="44"/>
      <c r="Y42" s="44"/>
      <c r="Z42" s="26"/>
      <c r="AA42" s="45"/>
    </row>
    <row r="43" spans="1:27" ht="14.65" customHeight="1" x14ac:dyDescent="0.15">
      <c r="A43" s="9" t="s">
        <v>110</v>
      </c>
      <c r="D43" s="28"/>
      <c r="E43" s="21"/>
      <c r="F43" s="21"/>
      <c r="G43" s="21"/>
      <c r="H43" s="21" t="s">
        <v>111</v>
      </c>
      <c r="I43" s="21"/>
      <c r="J43" s="21"/>
      <c r="K43" s="21"/>
      <c r="L43" s="20"/>
      <c r="M43" s="20"/>
      <c r="N43" s="20"/>
      <c r="O43" s="23"/>
      <c r="P43" s="29" t="s">
        <v>23</v>
      </c>
      <c r="Q43" s="30"/>
      <c r="R43" s="44"/>
      <c r="S43" s="44"/>
      <c r="T43" s="44"/>
      <c r="U43" s="44"/>
      <c r="V43" s="44"/>
      <c r="W43" s="44"/>
      <c r="X43" s="44"/>
      <c r="Y43" s="44"/>
      <c r="Z43" s="26"/>
      <c r="AA43" s="45"/>
    </row>
    <row r="44" spans="1:27" ht="14.65" customHeight="1" x14ac:dyDescent="0.15">
      <c r="A44" s="9" t="s">
        <v>112</v>
      </c>
      <c r="D44" s="28"/>
      <c r="E44" s="21"/>
      <c r="F44" s="21"/>
      <c r="G44" s="21"/>
      <c r="H44" s="21" t="s">
        <v>35</v>
      </c>
      <c r="I44" s="21"/>
      <c r="J44" s="21"/>
      <c r="K44" s="21"/>
      <c r="L44" s="20"/>
      <c r="M44" s="20"/>
      <c r="N44" s="20"/>
      <c r="O44" s="23"/>
      <c r="P44" s="29" t="s">
        <v>23</v>
      </c>
      <c r="Q44" s="30"/>
      <c r="R44" s="44"/>
      <c r="S44" s="44"/>
      <c r="T44" s="44"/>
      <c r="U44" s="44"/>
      <c r="V44" s="44"/>
      <c r="W44" s="44"/>
      <c r="X44" s="44"/>
      <c r="Y44" s="44"/>
      <c r="Z44" s="26"/>
      <c r="AA44" s="45"/>
    </row>
    <row r="45" spans="1:27" ht="14.65" customHeight="1" x14ac:dyDescent="0.15">
      <c r="A45" s="9" t="s">
        <v>113</v>
      </c>
      <c r="D45" s="28"/>
      <c r="E45" s="21"/>
      <c r="F45" s="21"/>
      <c r="G45" s="21" t="s">
        <v>114</v>
      </c>
      <c r="H45" s="21"/>
      <c r="I45" s="21"/>
      <c r="J45" s="21"/>
      <c r="K45" s="21"/>
      <c r="L45" s="20"/>
      <c r="M45" s="20"/>
      <c r="N45" s="20"/>
      <c r="O45" s="23"/>
      <c r="P45" s="29" t="s">
        <v>23</v>
      </c>
      <c r="Q45" s="30"/>
      <c r="R45" s="44"/>
      <c r="S45" s="44"/>
      <c r="T45" s="44"/>
      <c r="U45" s="44"/>
      <c r="V45" s="44"/>
      <c r="W45" s="44"/>
      <c r="X45" s="44"/>
      <c r="Y45" s="44"/>
      <c r="Z45" s="26"/>
      <c r="AA45" s="45"/>
    </row>
    <row r="46" spans="1:27" ht="14.65" customHeight="1" x14ac:dyDescent="0.15">
      <c r="A46" s="9" t="s">
        <v>115</v>
      </c>
      <c r="D46" s="28"/>
      <c r="E46" s="21"/>
      <c r="F46" s="21"/>
      <c r="G46" s="21" t="s">
        <v>116</v>
      </c>
      <c r="H46" s="21"/>
      <c r="I46" s="21"/>
      <c r="J46" s="21"/>
      <c r="K46" s="20"/>
      <c r="L46" s="20"/>
      <c r="M46" s="20"/>
      <c r="N46" s="20"/>
      <c r="O46" s="23"/>
      <c r="P46" s="29" t="s">
        <v>36</v>
      </c>
      <c r="Q46" s="30"/>
      <c r="R46" s="44"/>
      <c r="S46" s="44"/>
      <c r="T46" s="44"/>
      <c r="U46" s="44"/>
      <c r="V46" s="44"/>
      <c r="W46" s="44"/>
      <c r="X46" s="44"/>
      <c r="Y46" s="44"/>
      <c r="Z46" s="26"/>
      <c r="AA46" s="45"/>
    </row>
    <row r="47" spans="1:27" ht="14.65" customHeight="1" x14ac:dyDescent="0.15">
      <c r="A47" s="9" t="s">
        <v>117</v>
      </c>
      <c r="D47" s="28"/>
      <c r="E47" s="21"/>
      <c r="F47" s="21"/>
      <c r="G47" s="21" t="s">
        <v>118</v>
      </c>
      <c r="H47" s="21"/>
      <c r="I47" s="21"/>
      <c r="J47" s="21"/>
      <c r="K47" s="20"/>
      <c r="L47" s="20"/>
      <c r="M47" s="20"/>
      <c r="N47" s="20"/>
      <c r="O47" s="23"/>
      <c r="P47" s="29" t="s">
        <v>119</v>
      </c>
      <c r="Q47" s="30"/>
      <c r="R47" s="44"/>
      <c r="S47" s="44"/>
      <c r="T47" s="44"/>
      <c r="U47" s="44"/>
      <c r="V47" s="44"/>
      <c r="W47" s="44"/>
      <c r="X47" s="44"/>
      <c r="Y47" s="44"/>
      <c r="Z47" s="26"/>
      <c r="AA47" s="45"/>
    </row>
    <row r="48" spans="1:27" ht="14.65" customHeight="1" x14ac:dyDescent="0.15">
      <c r="A48" s="9" t="s">
        <v>120</v>
      </c>
      <c r="D48" s="28"/>
      <c r="E48" s="21"/>
      <c r="F48" s="21"/>
      <c r="G48" s="21" t="s">
        <v>121</v>
      </c>
      <c r="H48" s="21"/>
      <c r="I48" s="21"/>
      <c r="J48" s="21"/>
      <c r="K48" s="20"/>
      <c r="L48" s="20"/>
      <c r="M48" s="20"/>
      <c r="N48" s="20"/>
      <c r="O48" s="23"/>
      <c r="P48" s="29">
        <f>SUM(P49:P50)</f>
        <v>3195</v>
      </c>
      <c r="Q48" s="30"/>
      <c r="R48" s="44"/>
      <c r="S48" s="44"/>
      <c r="T48" s="44"/>
      <c r="U48" s="44"/>
      <c r="V48" s="44"/>
      <c r="W48" s="44"/>
      <c r="X48" s="44"/>
      <c r="Y48" s="44"/>
      <c r="Z48" s="26"/>
      <c r="AA48" s="45"/>
    </row>
    <row r="49" spans="1:27" ht="14.65" customHeight="1" x14ac:dyDescent="0.15">
      <c r="A49" s="9" t="s">
        <v>122</v>
      </c>
      <c r="D49" s="28"/>
      <c r="E49" s="21"/>
      <c r="F49" s="21"/>
      <c r="G49" s="21"/>
      <c r="H49" s="21" t="s">
        <v>123</v>
      </c>
      <c r="I49" s="21"/>
      <c r="J49" s="21"/>
      <c r="K49" s="20"/>
      <c r="L49" s="20"/>
      <c r="M49" s="20"/>
      <c r="N49" s="20"/>
      <c r="O49" s="23"/>
      <c r="P49" s="29" t="s">
        <v>23</v>
      </c>
      <c r="Q49" s="30"/>
      <c r="R49" s="44"/>
      <c r="S49" s="44"/>
      <c r="T49" s="44"/>
      <c r="U49" s="44"/>
      <c r="V49" s="44"/>
      <c r="W49" s="44"/>
      <c r="X49" s="44"/>
      <c r="Y49" s="44"/>
      <c r="Z49" s="26"/>
      <c r="AA49" s="45"/>
    </row>
    <row r="50" spans="1:27" ht="14.65" customHeight="1" x14ac:dyDescent="0.15">
      <c r="A50" s="9" t="s">
        <v>124</v>
      </c>
      <c r="D50" s="28"/>
      <c r="E50" s="20"/>
      <c r="F50" s="21"/>
      <c r="G50" s="21"/>
      <c r="H50" s="21" t="s">
        <v>35</v>
      </c>
      <c r="I50" s="21"/>
      <c r="J50" s="21"/>
      <c r="K50" s="20"/>
      <c r="L50" s="20"/>
      <c r="M50" s="20"/>
      <c r="N50" s="20"/>
      <c r="O50" s="23"/>
      <c r="P50" s="29">
        <v>3195</v>
      </c>
      <c r="Q50" s="30"/>
      <c r="R50" s="44"/>
      <c r="S50" s="44"/>
      <c r="T50" s="44"/>
      <c r="U50" s="44"/>
      <c r="V50" s="44"/>
      <c r="W50" s="44"/>
      <c r="X50" s="44"/>
      <c r="Y50" s="44"/>
      <c r="Z50" s="26"/>
      <c r="AA50" s="45"/>
    </row>
    <row r="51" spans="1:27" ht="14.65" customHeight="1" x14ac:dyDescent="0.15">
      <c r="A51" s="9" t="s">
        <v>125</v>
      </c>
      <c r="D51" s="28"/>
      <c r="E51" s="20"/>
      <c r="F51" s="21"/>
      <c r="G51" s="21" t="s">
        <v>35</v>
      </c>
      <c r="H51" s="21"/>
      <c r="I51" s="21"/>
      <c r="J51" s="21"/>
      <c r="K51" s="20"/>
      <c r="L51" s="20"/>
      <c r="M51" s="20"/>
      <c r="N51" s="20"/>
      <c r="O51" s="23"/>
      <c r="P51" s="29" t="s">
        <v>23</v>
      </c>
      <c r="Q51" s="30"/>
      <c r="R51" s="44"/>
      <c r="S51" s="44"/>
      <c r="T51" s="44"/>
      <c r="U51" s="44"/>
      <c r="V51" s="44"/>
      <c r="W51" s="44"/>
      <c r="X51" s="44"/>
      <c r="Y51" s="44"/>
      <c r="Z51" s="26"/>
      <c r="AA51" s="45"/>
    </row>
    <row r="52" spans="1:27" ht="14.65" customHeight="1" x14ac:dyDescent="0.15">
      <c r="A52" s="9" t="s">
        <v>126</v>
      </c>
      <c r="D52" s="28"/>
      <c r="E52" s="20"/>
      <c r="F52" s="21"/>
      <c r="G52" s="21" t="s">
        <v>127</v>
      </c>
      <c r="H52" s="21"/>
      <c r="I52" s="21"/>
      <c r="J52" s="21"/>
      <c r="K52" s="20"/>
      <c r="L52" s="20"/>
      <c r="M52" s="20"/>
      <c r="N52" s="20"/>
      <c r="O52" s="23"/>
      <c r="P52" s="29" t="s">
        <v>119</v>
      </c>
      <c r="Q52" s="30"/>
      <c r="R52" s="44"/>
      <c r="S52" s="44"/>
      <c r="T52" s="44"/>
      <c r="U52" s="44"/>
      <c r="V52" s="44"/>
      <c r="W52" s="44"/>
      <c r="X52" s="44"/>
      <c r="Y52" s="44"/>
      <c r="Z52" s="26"/>
      <c r="AA52" s="45"/>
    </row>
    <row r="53" spans="1:27" ht="14.65" customHeight="1" x14ac:dyDescent="0.15">
      <c r="A53" s="9" t="s">
        <v>128</v>
      </c>
      <c r="D53" s="28"/>
      <c r="E53" s="20" t="s">
        <v>129</v>
      </c>
      <c r="F53" s="21"/>
      <c r="G53" s="22"/>
      <c r="H53" s="22"/>
      <c r="I53" s="22"/>
      <c r="J53" s="20"/>
      <c r="K53" s="20"/>
      <c r="L53" s="20"/>
      <c r="M53" s="20"/>
      <c r="N53" s="20"/>
      <c r="O53" s="23"/>
      <c r="P53" s="29">
        <f>SUM(P54:P57,P60:P62)</f>
        <v>302</v>
      </c>
      <c r="Q53" s="30"/>
      <c r="R53" s="44"/>
      <c r="S53" s="44"/>
      <c r="T53" s="44"/>
      <c r="U53" s="44"/>
      <c r="V53" s="44"/>
      <c r="W53" s="44"/>
      <c r="X53" s="44"/>
      <c r="Y53" s="44"/>
      <c r="Z53" s="26"/>
      <c r="AA53" s="45"/>
    </row>
    <row r="54" spans="1:27" ht="14.65" customHeight="1" x14ac:dyDescent="0.15">
      <c r="A54" s="9" t="s">
        <v>130</v>
      </c>
      <c r="D54" s="28"/>
      <c r="E54" s="20"/>
      <c r="F54" s="21" t="s">
        <v>131</v>
      </c>
      <c r="G54" s="22"/>
      <c r="H54" s="22"/>
      <c r="I54" s="22"/>
      <c r="J54" s="20"/>
      <c r="K54" s="20"/>
      <c r="L54" s="20"/>
      <c r="M54" s="20"/>
      <c r="N54" s="20"/>
      <c r="O54" s="23"/>
      <c r="P54" s="29">
        <v>302</v>
      </c>
      <c r="Q54" s="30"/>
      <c r="R54" s="44"/>
      <c r="S54" s="44"/>
      <c r="T54" s="44"/>
      <c r="U54" s="44"/>
      <c r="V54" s="44"/>
      <c r="W54" s="44"/>
      <c r="X54" s="44"/>
      <c r="Y54" s="44"/>
      <c r="Z54" s="26"/>
      <c r="AA54" s="45"/>
    </row>
    <row r="55" spans="1:27" ht="14.65" customHeight="1" x14ac:dyDescent="0.15">
      <c r="A55" s="9" t="s">
        <v>132</v>
      </c>
      <c r="D55" s="28"/>
      <c r="E55" s="20"/>
      <c r="F55" s="21" t="s">
        <v>133</v>
      </c>
      <c r="G55" s="21"/>
      <c r="H55" s="33"/>
      <c r="I55" s="21"/>
      <c r="J55" s="21"/>
      <c r="K55" s="20"/>
      <c r="L55" s="20"/>
      <c r="M55" s="20"/>
      <c r="N55" s="20"/>
      <c r="O55" s="23"/>
      <c r="P55" s="32" t="s">
        <v>23</v>
      </c>
      <c r="Q55" s="30"/>
      <c r="R55" s="44"/>
      <c r="S55" s="44"/>
      <c r="T55" s="44"/>
      <c r="U55" s="44"/>
      <c r="V55" s="44"/>
      <c r="W55" s="44"/>
      <c r="X55" s="44"/>
      <c r="Y55" s="44"/>
      <c r="Z55" s="26"/>
      <c r="AA55" s="45"/>
    </row>
    <row r="56" spans="1:27" ht="14.65" customHeight="1" x14ac:dyDescent="0.15">
      <c r="A56" s="9">
        <v>1500000</v>
      </c>
      <c r="D56" s="28"/>
      <c r="E56" s="20"/>
      <c r="F56" s="21" t="s">
        <v>134</v>
      </c>
      <c r="G56" s="21"/>
      <c r="H56" s="21"/>
      <c r="I56" s="21"/>
      <c r="J56" s="21"/>
      <c r="K56" s="20"/>
      <c r="L56" s="20"/>
      <c r="M56" s="20"/>
      <c r="N56" s="20"/>
      <c r="O56" s="23"/>
      <c r="P56" s="29" t="s">
        <v>119</v>
      </c>
      <c r="Q56" s="30"/>
      <c r="R56" s="44"/>
      <c r="S56" s="44"/>
      <c r="T56" s="44"/>
      <c r="U56" s="44"/>
      <c r="V56" s="44"/>
      <c r="W56" s="44"/>
      <c r="X56" s="44"/>
      <c r="Y56" s="44"/>
      <c r="Z56" s="26"/>
      <c r="AA56" s="45"/>
    </row>
    <row r="57" spans="1:27" ht="14.65" customHeight="1" x14ac:dyDescent="0.15">
      <c r="A57" s="9" t="s">
        <v>135</v>
      </c>
      <c r="D57" s="28"/>
      <c r="E57" s="21"/>
      <c r="F57" s="21" t="s">
        <v>121</v>
      </c>
      <c r="G57" s="21"/>
      <c r="H57" s="33"/>
      <c r="I57" s="21"/>
      <c r="J57" s="21"/>
      <c r="K57" s="20"/>
      <c r="L57" s="20"/>
      <c r="M57" s="20"/>
      <c r="N57" s="20"/>
      <c r="O57" s="23"/>
      <c r="P57" s="29" t="s">
        <v>100</v>
      </c>
      <c r="Q57" s="30"/>
      <c r="R57" s="44"/>
      <c r="S57" s="44"/>
      <c r="T57" s="44"/>
      <c r="U57" s="44"/>
      <c r="V57" s="44"/>
      <c r="W57" s="44"/>
      <c r="X57" s="44"/>
      <c r="Y57" s="44"/>
      <c r="Z57" s="26"/>
      <c r="AA57" s="45"/>
    </row>
    <row r="58" spans="1:27" ht="14.65" customHeight="1" x14ac:dyDescent="0.15">
      <c r="A58" s="9" t="s">
        <v>136</v>
      </c>
      <c r="D58" s="28"/>
      <c r="E58" s="21"/>
      <c r="F58" s="21"/>
      <c r="G58" s="21" t="s">
        <v>137</v>
      </c>
      <c r="H58" s="21"/>
      <c r="I58" s="21"/>
      <c r="J58" s="21"/>
      <c r="K58" s="20"/>
      <c r="L58" s="20"/>
      <c r="M58" s="20"/>
      <c r="N58" s="20"/>
      <c r="O58" s="23"/>
      <c r="P58" s="29" t="s">
        <v>23</v>
      </c>
      <c r="Q58" s="30"/>
      <c r="R58" s="44"/>
      <c r="S58" s="44"/>
      <c r="T58" s="44"/>
      <c r="U58" s="44"/>
      <c r="V58" s="44"/>
      <c r="W58" s="44"/>
      <c r="X58" s="44"/>
      <c r="Y58" s="44"/>
      <c r="Z58" s="26"/>
      <c r="AA58" s="45"/>
    </row>
    <row r="59" spans="1:27" ht="14.65" customHeight="1" x14ac:dyDescent="0.15">
      <c r="A59" s="9" t="s">
        <v>138</v>
      </c>
      <c r="D59" s="28"/>
      <c r="E59" s="21"/>
      <c r="F59" s="21"/>
      <c r="G59" s="21" t="s">
        <v>123</v>
      </c>
      <c r="H59" s="21"/>
      <c r="I59" s="21"/>
      <c r="J59" s="21"/>
      <c r="K59" s="20"/>
      <c r="L59" s="20"/>
      <c r="M59" s="20"/>
      <c r="N59" s="20"/>
      <c r="O59" s="23"/>
      <c r="P59" s="29" t="s">
        <v>23</v>
      </c>
      <c r="Q59" s="30"/>
      <c r="R59" s="44"/>
      <c r="S59" s="44"/>
      <c r="T59" s="44"/>
      <c r="U59" s="44"/>
      <c r="V59" s="44"/>
      <c r="W59" s="44"/>
      <c r="X59" s="44"/>
      <c r="Y59" s="44"/>
      <c r="Z59" s="26"/>
      <c r="AA59" s="45"/>
    </row>
    <row r="60" spans="1:27" ht="14.65" customHeight="1" x14ac:dyDescent="0.15">
      <c r="A60" s="9" t="s">
        <v>139</v>
      </c>
      <c r="D60" s="28"/>
      <c r="E60" s="21"/>
      <c r="F60" s="21" t="s">
        <v>140</v>
      </c>
      <c r="G60" s="21"/>
      <c r="H60" s="21"/>
      <c r="I60" s="21"/>
      <c r="J60" s="21"/>
      <c r="K60" s="20"/>
      <c r="L60" s="20"/>
      <c r="M60" s="20"/>
      <c r="N60" s="20"/>
      <c r="O60" s="23"/>
      <c r="P60" s="29" t="s">
        <v>23</v>
      </c>
      <c r="Q60" s="30"/>
      <c r="R60" s="44"/>
      <c r="S60" s="44"/>
      <c r="T60" s="44"/>
      <c r="U60" s="44"/>
      <c r="V60" s="44"/>
      <c r="W60" s="44"/>
      <c r="X60" s="44"/>
      <c r="Y60" s="44"/>
      <c r="Z60" s="26"/>
      <c r="AA60" s="45"/>
    </row>
    <row r="61" spans="1:27" ht="14.65" customHeight="1" x14ac:dyDescent="0.15">
      <c r="A61" s="9" t="s">
        <v>141</v>
      </c>
      <c r="D61" s="28"/>
      <c r="E61" s="21"/>
      <c r="F61" s="21" t="s">
        <v>35</v>
      </c>
      <c r="G61" s="21"/>
      <c r="H61" s="33"/>
      <c r="I61" s="21"/>
      <c r="J61" s="21"/>
      <c r="K61" s="20"/>
      <c r="L61" s="20"/>
      <c r="M61" s="20"/>
      <c r="N61" s="20"/>
      <c r="O61" s="23"/>
      <c r="P61" s="29" t="s">
        <v>23</v>
      </c>
      <c r="Q61" s="30"/>
      <c r="R61" s="44"/>
      <c r="S61" s="44"/>
      <c r="T61" s="44"/>
      <c r="U61" s="44"/>
      <c r="V61" s="44"/>
      <c r="W61" s="44"/>
      <c r="X61" s="44"/>
      <c r="Y61" s="44"/>
      <c r="Z61" s="26"/>
      <c r="AA61" s="45"/>
    </row>
    <row r="62" spans="1:27" ht="14.65" customHeight="1" thickBot="1" x14ac:dyDescent="0.2">
      <c r="A62" s="9" t="s">
        <v>142</v>
      </c>
      <c r="B62" s="9" t="s">
        <v>143</v>
      </c>
      <c r="D62" s="28"/>
      <c r="E62" s="21"/>
      <c r="F62" s="44" t="s">
        <v>127</v>
      </c>
      <c r="G62" s="21"/>
      <c r="H62" s="21"/>
      <c r="I62" s="21"/>
      <c r="J62" s="21"/>
      <c r="K62" s="20"/>
      <c r="L62" s="20"/>
      <c r="M62" s="20"/>
      <c r="N62" s="20"/>
      <c r="O62" s="23"/>
      <c r="P62" s="29" t="s">
        <v>119</v>
      </c>
      <c r="Q62" s="30"/>
      <c r="R62" s="308" t="s">
        <v>144</v>
      </c>
      <c r="S62" s="309"/>
      <c r="T62" s="309"/>
      <c r="U62" s="309"/>
      <c r="V62" s="309"/>
      <c r="W62" s="309"/>
      <c r="X62" s="309"/>
      <c r="Y62" s="310"/>
      <c r="Z62" s="46">
        <f>Z25+Z26</f>
        <v>11733</v>
      </c>
      <c r="AA62" s="47"/>
    </row>
    <row r="63" spans="1:27" ht="14.65" customHeight="1" thickBot="1" x14ac:dyDescent="0.2">
      <c r="A63" s="9" t="s">
        <v>145</v>
      </c>
      <c r="B63" s="9" t="s">
        <v>146</v>
      </c>
      <c r="D63" s="311" t="s">
        <v>147</v>
      </c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3"/>
      <c r="P63" s="48">
        <f>SUM(P8,P53)</f>
        <v>13262</v>
      </c>
      <c r="Q63" s="49"/>
      <c r="R63" s="314" t="s">
        <v>148</v>
      </c>
      <c r="S63" s="315"/>
      <c r="T63" s="315"/>
      <c r="U63" s="315"/>
      <c r="V63" s="315"/>
      <c r="W63" s="315"/>
      <c r="X63" s="315"/>
      <c r="Y63" s="316"/>
      <c r="Z63" s="48">
        <f>Z23+Z62</f>
        <v>13262</v>
      </c>
      <c r="AA63" s="50"/>
    </row>
    <row r="64" spans="1:27" ht="14.65" customHeight="1" x14ac:dyDescent="0.15"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Z64" s="20"/>
      <c r="AA64" s="20"/>
    </row>
    <row r="65" spans="4:27" ht="14.65" customHeight="1" x14ac:dyDescent="0.15">
      <c r="D65" s="52"/>
      <c r="E65" s="53"/>
      <c r="F65" s="52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Z65" s="51"/>
      <c r="AA65" s="51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1"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3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44"/>
  <sheetViews>
    <sheetView view="pageBreakPreview" topLeftCell="B40" zoomScaleNormal="85" zoomScaleSheetLayoutView="100" workbookViewId="0">
      <selection activeCell="E65" sqref="E65"/>
    </sheetView>
  </sheetViews>
  <sheetFormatPr defaultRowHeight="13.5" x14ac:dyDescent="0.15"/>
  <cols>
    <col min="1" max="1" width="0" style="56" hidden="1" customWidth="1"/>
    <col min="2" max="2" width="0.625" style="8" customWidth="1"/>
    <col min="3" max="3" width="1.25" style="85" customWidth="1"/>
    <col min="4" max="12" width="2.125" style="85" customWidth="1"/>
    <col min="13" max="13" width="18.375" style="85" customWidth="1"/>
    <col min="14" max="14" width="21.625" style="85" bestFit="1" customWidth="1"/>
    <col min="15" max="15" width="2.5" style="85" customWidth="1"/>
    <col min="16" max="16" width="0.625" style="85" customWidth="1"/>
    <col min="17" max="16384" width="9" style="8"/>
  </cols>
  <sheetData>
    <row r="1" spans="1:16" x14ac:dyDescent="0.15">
      <c r="C1" s="3" t="s">
        <v>386</v>
      </c>
      <c r="D1" s="54"/>
      <c r="E1" s="54"/>
      <c r="F1" s="54"/>
      <c r="G1" s="54"/>
      <c r="H1" s="54"/>
      <c r="I1" s="54"/>
      <c r="J1" s="4"/>
      <c r="K1" s="4"/>
      <c r="L1" s="4"/>
      <c r="M1" s="4"/>
      <c r="N1" s="411" t="s">
        <v>392</v>
      </c>
      <c r="O1" s="411"/>
      <c r="P1" s="411"/>
    </row>
    <row r="2" spans="1:16" x14ac:dyDescent="0.15">
      <c r="A2" s="1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55"/>
    </row>
    <row r="3" spans="1:16" ht="24" x14ac:dyDescent="0.2">
      <c r="C3" s="322" t="s">
        <v>150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57"/>
    </row>
    <row r="4" spans="1:16" ht="17.25" x14ac:dyDescent="0.2">
      <c r="C4" s="323" t="s">
        <v>219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57"/>
    </row>
    <row r="5" spans="1:16" ht="17.25" x14ac:dyDescent="0.2">
      <c r="C5" s="323" t="s">
        <v>220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57"/>
    </row>
    <row r="6" spans="1:16" ht="18" thickBot="1" x14ac:dyDescent="0.25">
      <c r="C6" s="58"/>
      <c r="D6" s="57"/>
      <c r="E6" s="57"/>
      <c r="F6" s="57"/>
      <c r="G6" s="57"/>
      <c r="H6" s="57"/>
      <c r="I6" s="57"/>
      <c r="J6" s="57"/>
      <c r="K6" s="57"/>
      <c r="L6" s="57"/>
      <c r="M6" s="59"/>
      <c r="N6" s="57"/>
      <c r="O6" s="59" t="s">
        <v>4</v>
      </c>
      <c r="P6" s="57"/>
    </row>
    <row r="7" spans="1:16" ht="18" thickBot="1" x14ac:dyDescent="0.25">
      <c r="A7" s="56" t="s">
        <v>5</v>
      </c>
      <c r="C7" s="324" t="s">
        <v>7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6" t="s">
        <v>8</v>
      </c>
      <c r="O7" s="327"/>
      <c r="P7" s="57"/>
    </row>
    <row r="8" spans="1:16" x14ac:dyDescent="0.15">
      <c r="A8" s="56" t="s">
        <v>153</v>
      </c>
      <c r="C8" s="60"/>
      <c r="D8" s="61" t="s">
        <v>154</v>
      </c>
      <c r="E8" s="61"/>
      <c r="F8" s="62"/>
      <c r="G8" s="61"/>
      <c r="H8" s="61"/>
      <c r="I8" s="61"/>
      <c r="J8" s="61"/>
      <c r="K8" s="62"/>
      <c r="L8" s="62"/>
      <c r="M8" s="62"/>
      <c r="N8" s="63">
        <f>N9+N24</f>
        <v>4240</v>
      </c>
      <c r="O8" s="64"/>
      <c r="P8" s="65"/>
    </row>
    <row r="9" spans="1:16" x14ac:dyDescent="0.15">
      <c r="A9" s="56" t="s">
        <v>155</v>
      </c>
      <c r="C9" s="60"/>
      <c r="D9" s="61"/>
      <c r="E9" s="61" t="s">
        <v>156</v>
      </c>
      <c r="F9" s="61"/>
      <c r="G9" s="61"/>
      <c r="H9" s="61"/>
      <c r="I9" s="61"/>
      <c r="J9" s="61"/>
      <c r="K9" s="62"/>
      <c r="L9" s="62"/>
      <c r="M9" s="62"/>
      <c r="N9" s="63">
        <f>N10+N15+N20</f>
        <v>4164</v>
      </c>
      <c r="O9" s="64"/>
      <c r="P9" s="65"/>
    </row>
    <row r="10" spans="1:16" x14ac:dyDescent="0.15">
      <c r="A10" s="56" t="s">
        <v>157</v>
      </c>
      <c r="C10" s="60"/>
      <c r="D10" s="61"/>
      <c r="E10" s="61"/>
      <c r="F10" s="61" t="s">
        <v>158</v>
      </c>
      <c r="G10" s="61"/>
      <c r="H10" s="61"/>
      <c r="I10" s="61"/>
      <c r="J10" s="61"/>
      <c r="K10" s="62"/>
      <c r="L10" s="62"/>
      <c r="M10" s="62"/>
      <c r="N10" s="63">
        <f>SUM(N11:N14)</f>
        <v>349</v>
      </c>
      <c r="O10" s="64"/>
      <c r="P10" s="65"/>
    </row>
    <row r="11" spans="1:16" x14ac:dyDescent="0.15">
      <c r="A11" s="56" t="s">
        <v>159</v>
      </c>
      <c r="C11" s="60"/>
      <c r="D11" s="61"/>
      <c r="E11" s="61"/>
      <c r="F11" s="61"/>
      <c r="G11" s="61" t="s">
        <v>160</v>
      </c>
      <c r="H11" s="61"/>
      <c r="I11" s="61"/>
      <c r="J11" s="61"/>
      <c r="K11" s="62"/>
      <c r="L11" s="62"/>
      <c r="M11" s="62"/>
      <c r="N11" s="63">
        <v>262</v>
      </c>
      <c r="O11" s="64"/>
      <c r="P11" s="65"/>
    </row>
    <row r="12" spans="1:16" x14ac:dyDescent="0.15">
      <c r="A12" s="56" t="s">
        <v>161</v>
      </c>
      <c r="C12" s="60"/>
      <c r="D12" s="61"/>
      <c r="E12" s="61"/>
      <c r="F12" s="61"/>
      <c r="G12" s="61" t="s">
        <v>162</v>
      </c>
      <c r="H12" s="61"/>
      <c r="I12" s="61"/>
      <c r="J12" s="61"/>
      <c r="K12" s="62"/>
      <c r="L12" s="62"/>
      <c r="M12" s="62"/>
      <c r="N12" s="63">
        <v>23</v>
      </c>
      <c r="O12" s="64"/>
      <c r="P12" s="65"/>
    </row>
    <row r="13" spans="1:16" x14ac:dyDescent="0.15">
      <c r="A13" s="56" t="s">
        <v>163</v>
      </c>
      <c r="C13" s="60"/>
      <c r="D13" s="61"/>
      <c r="E13" s="61"/>
      <c r="F13" s="61"/>
      <c r="G13" s="61" t="s">
        <v>164</v>
      </c>
      <c r="H13" s="61"/>
      <c r="I13" s="61"/>
      <c r="J13" s="61"/>
      <c r="K13" s="62"/>
      <c r="L13" s="62"/>
      <c r="M13" s="62"/>
      <c r="N13" s="63">
        <v>24</v>
      </c>
      <c r="O13" s="64"/>
      <c r="P13" s="65"/>
    </row>
    <row r="14" spans="1:16" x14ac:dyDescent="0.15">
      <c r="A14" s="56" t="s">
        <v>165</v>
      </c>
      <c r="C14" s="60"/>
      <c r="D14" s="61"/>
      <c r="E14" s="61"/>
      <c r="F14" s="61"/>
      <c r="G14" s="61" t="s">
        <v>35</v>
      </c>
      <c r="H14" s="61"/>
      <c r="I14" s="61"/>
      <c r="J14" s="61"/>
      <c r="K14" s="62"/>
      <c r="L14" s="62"/>
      <c r="M14" s="62"/>
      <c r="N14" s="63">
        <v>40</v>
      </c>
      <c r="O14" s="64"/>
      <c r="P14" s="65"/>
    </row>
    <row r="15" spans="1:16" x14ac:dyDescent="0.15">
      <c r="A15" s="56" t="s">
        <v>166</v>
      </c>
      <c r="C15" s="60"/>
      <c r="D15" s="61"/>
      <c r="E15" s="61"/>
      <c r="F15" s="61" t="s">
        <v>167</v>
      </c>
      <c r="G15" s="61"/>
      <c r="H15" s="61"/>
      <c r="I15" s="61"/>
      <c r="J15" s="61"/>
      <c r="K15" s="62"/>
      <c r="L15" s="62"/>
      <c r="M15" s="62"/>
      <c r="N15" s="63">
        <f>SUM(N16:N19)</f>
        <v>3793</v>
      </c>
      <c r="O15" s="64"/>
      <c r="P15" s="65"/>
    </row>
    <row r="16" spans="1:16" x14ac:dyDescent="0.15">
      <c r="A16" s="56" t="s">
        <v>168</v>
      </c>
      <c r="C16" s="60"/>
      <c r="D16" s="61"/>
      <c r="E16" s="61"/>
      <c r="F16" s="61"/>
      <c r="G16" s="61" t="s">
        <v>169</v>
      </c>
      <c r="H16" s="61"/>
      <c r="I16" s="61"/>
      <c r="J16" s="61"/>
      <c r="K16" s="62"/>
      <c r="L16" s="62"/>
      <c r="M16" s="62"/>
      <c r="N16" s="63">
        <v>2081</v>
      </c>
      <c r="O16" s="64"/>
      <c r="P16" s="65"/>
    </row>
    <row r="17" spans="1:16" x14ac:dyDescent="0.15">
      <c r="A17" s="56" t="s">
        <v>170</v>
      </c>
      <c r="C17" s="60"/>
      <c r="D17" s="61"/>
      <c r="E17" s="61"/>
      <c r="F17" s="61"/>
      <c r="G17" s="61" t="s">
        <v>171</v>
      </c>
      <c r="H17" s="61"/>
      <c r="I17" s="61"/>
      <c r="J17" s="61"/>
      <c r="K17" s="62"/>
      <c r="L17" s="62"/>
      <c r="M17" s="62"/>
      <c r="N17" s="63">
        <v>523</v>
      </c>
      <c r="O17" s="64"/>
      <c r="P17" s="65"/>
    </row>
    <row r="18" spans="1:16" x14ac:dyDescent="0.15">
      <c r="A18" s="56" t="s">
        <v>172</v>
      </c>
      <c r="C18" s="60"/>
      <c r="D18" s="61"/>
      <c r="E18" s="61"/>
      <c r="F18" s="61"/>
      <c r="G18" s="61" t="s">
        <v>173</v>
      </c>
      <c r="H18" s="61"/>
      <c r="I18" s="61"/>
      <c r="J18" s="61"/>
      <c r="K18" s="62"/>
      <c r="L18" s="62"/>
      <c r="M18" s="62"/>
      <c r="N18" s="63">
        <v>1188</v>
      </c>
      <c r="O18" s="64"/>
      <c r="P18" s="65"/>
    </row>
    <row r="19" spans="1:16" x14ac:dyDescent="0.15">
      <c r="A19" s="56" t="s">
        <v>174</v>
      </c>
      <c r="C19" s="60"/>
      <c r="D19" s="61"/>
      <c r="E19" s="61"/>
      <c r="F19" s="61"/>
      <c r="G19" s="61" t="s">
        <v>35</v>
      </c>
      <c r="H19" s="61"/>
      <c r="I19" s="61"/>
      <c r="J19" s="61"/>
      <c r="K19" s="62"/>
      <c r="L19" s="62"/>
      <c r="M19" s="62"/>
      <c r="N19" s="63">
        <v>1</v>
      </c>
      <c r="O19" s="64"/>
      <c r="P19" s="65"/>
    </row>
    <row r="20" spans="1:16" x14ac:dyDescent="0.15">
      <c r="A20" s="56" t="s">
        <v>175</v>
      </c>
      <c r="C20" s="60"/>
      <c r="D20" s="61"/>
      <c r="E20" s="61"/>
      <c r="F20" s="61" t="s">
        <v>176</v>
      </c>
      <c r="G20" s="61"/>
      <c r="H20" s="61"/>
      <c r="I20" s="61"/>
      <c r="J20" s="61"/>
      <c r="K20" s="62"/>
      <c r="L20" s="62"/>
      <c r="M20" s="62"/>
      <c r="N20" s="63">
        <f>SUM(N21:N23)</f>
        <v>22</v>
      </c>
      <c r="O20" s="64"/>
      <c r="P20" s="65"/>
    </row>
    <row r="21" spans="1:16" x14ac:dyDescent="0.15">
      <c r="A21" s="56" t="s">
        <v>177</v>
      </c>
      <c r="C21" s="60"/>
      <c r="D21" s="61"/>
      <c r="E21" s="61"/>
      <c r="F21" s="62"/>
      <c r="G21" s="62" t="s">
        <v>178</v>
      </c>
      <c r="H21" s="62"/>
      <c r="I21" s="61"/>
      <c r="J21" s="61"/>
      <c r="K21" s="62"/>
      <c r="L21" s="62"/>
      <c r="M21" s="62"/>
      <c r="N21" s="63">
        <v>19</v>
      </c>
      <c r="O21" s="64"/>
      <c r="P21" s="65"/>
    </row>
    <row r="22" spans="1:16" x14ac:dyDescent="0.15">
      <c r="A22" s="56" t="s">
        <v>179</v>
      </c>
      <c r="C22" s="60"/>
      <c r="D22" s="61"/>
      <c r="E22" s="61"/>
      <c r="F22" s="62"/>
      <c r="G22" s="61" t="s">
        <v>180</v>
      </c>
      <c r="H22" s="61"/>
      <c r="I22" s="61"/>
      <c r="J22" s="61"/>
      <c r="K22" s="62"/>
      <c r="L22" s="62"/>
      <c r="M22" s="62"/>
      <c r="N22" s="63" t="s">
        <v>251</v>
      </c>
      <c r="O22" s="64"/>
      <c r="P22" s="65"/>
    </row>
    <row r="23" spans="1:16" x14ac:dyDescent="0.15">
      <c r="A23" s="56" t="s">
        <v>182</v>
      </c>
      <c r="C23" s="60"/>
      <c r="D23" s="61"/>
      <c r="E23" s="61"/>
      <c r="F23" s="62"/>
      <c r="G23" s="61" t="s">
        <v>35</v>
      </c>
      <c r="H23" s="61"/>
      <c r="I23" s="61"/>
      <c r="J23" s="61"/>
      <c r="K23" s="62"/>
      <c r="L23" s="62"/>
      <c r="M23" s="62"/>
      <c r="N23" s="63">
        <v>3</v>
      </c>
      <c r="O23" s="64"/>
      <c r="P23" s="65"/>
    </row>
    <row r="24" spans="1:16" x14ac:dyDescent="0.15">
      <c r="A24" s="56" t="s">
        <v>183</v>
      </c>
      <c r="C24" s="60"/>
      <c r="D24" s="61"/>
      <c r="E24" s="62" t="s">
        <v>184</v>
      </c>
      <c r="F24" s="62"/>
      <c r="G24" s="61"/>
      <c r="H24" s="61"/>
      <c r="I24" s="61"/>
      <c r="J24" s="61"/>
      <c r="K24" s="62"/>
      <c r="L24" s="62"/>
      <c r="M24" s="62"/>
      <c r="N24" s="63">
        <f>SUM(N25:N28)</f>
        <v>76</v>
      </c>
      <c r="O24" s="64"/>
      <c r="P24" s="65"/>
    </row>
    <row r="25" spans="1:16" x14ac:dyDescent="0.15">
      <c r="A25" s="56" t="s">
        <v>185</v>
      </c>
      <c r="C25" s="292"/>
      <c r="D25" s="293"/>
      <c r="E25" s="293"/>
      <c r="F25" s="293" t="s">
        <v>186</v>
      </c>
      <c r="G25" s="293"/>
      <c r="H25" s="293"/>
      <c r="I25" s="293"/>
      <c r="J25" s="293"/>
      <c r="K25" s="294"/>
      <c r="L25" s="294"/>
      <c r="M25" s="294"/>
      <c r="N25" s="295">
        <v>73</v>
      </c>
      <c r="O25" s="296"/>
      <c r="P25" s="65"/>
    </row>
    <row r="26" spans="1:16" x14ac:dyDescent="0.15">
      <c r="A26" s="56" t="s">
        <v>187</v>
      </c>
      <c r="C26" s="60"/>
      <c r="D26" s="61"/>
      <c r="E26" s="61"/>
      <c r="F26" s="61" t="s">
        <v>188</v>
      </c>
      <c r="G26" s="61"/>
      <c r="H26" s="61"/>
      <c r="I26" s="61"/>
      <c r="J26" s="61"/>
      <c r="K26" s="62"/>
      <c r="L26" s="62"/>
      <c r="M26" s="62"/>
      <c r="N26" s="63" t="s">
        <v>393</v>
      </c>
      <c r="O26" s="64"/>
      <c r="P26" s="65"/>
    </row>
    <row r="27" spans="1:16" x14ac:dyDescent="0.15">
      <c r="A27" s="56" t="s">
        <v>189</v>
      </c>
      <c r="C27" s="60"/>
      <c r="D27" s="61"/>
      <c r="E27" s="61"/>
      <c r="F27" s="61" t="s">
        <v>190</v>
      </c>
      <c r="G27" s="61"/>
      <c r="H27" s="61"/>
      <c r="I27" s="61"/>
      <c r="J27" s="61"/>
      <c r="K27" s="62"/>
      <c r="L27" s="62"/>
      <c r="M27" s="62"/>
      <c r="N27" s="63" t="s">
        <v>251</v>
      </c>
      <c r="O27" s="64"/>
      <c r="P27" s="65"/>
    </row>
    <row r="28" spans="1:16" x14ac:dyDescent="0.15">
      <c r="A28" s="56" t="s">
        <v>191</v>
      </c>
      <c r="C28" s="60"/>
      <c r="D28" s="61"/>
      <c r="E28" s="61"/>
      <c r="F28" s="61" t="s">
        <v>35</v>
      </c>
      <c r="G28" s="61"/>
      <c r="H28" s="61"/>
      <c r="I28" s="61"/>
      <c r="J28" s="61"/>
      <c r="K28" s="62"/>
      <c r="L28" s="62"/>
      <c r="M28" s="62"/>
      <c r="N28" s="63">
        <v>3</v>
      </c>
      <c r="O28" s="64"/>
      <c r="P28" s="65"/>
    </row>
    <row r="29" spans="1:16" x14ac:dyDescent="0.15">
      <c r="A29" s="56" t="s">
        <v>192</v>
      </c>
      <c r="C29" s="60"/>
      <c r="D29" s="61" t="s">
        <v>193</v>
      </c>
      <c r="E29" s="61"/>
      <c r="F29" s="61"/>
      <c r="G29" s="61"/>
      <c r="H29" s="61"/>
      <c r="I29" s="61"/>
      <c r="J29" s="61"/>
      <c r="K29" s="62"/>
      <c r="L29" s="62"/>
      <c r="M29" s="62"/>
      <c r="N29" s="63">
        <f>SUM(N30:N31)</f>
        <v>657</v>
      </c>
      <c r="O29" s="64"/>
      <c r="P29" s="65"/>
    </row>
    <row r="30" spans="1:16" x14ac:dyDescent="0.15">
      <c r="A30" s="56" t="s">
        <v>194</v>
      </c>
      <c r="C30" s="60"/>
      <c r="D30" s="61"/>
      <c r="E30" s="61" t="s">
        <v>195</v>
      </c>
      <c r="F30" s="61"/>
      <c r="G30" s="61"/>
      <c r="H30" s="61"/>
      <c r="I30" s="61"/>
      <c r="J30" s="61"/>
      <c r="K30" s="66"/>
      <c r="L30" s="66"/>
      <c r="M30" s="66"/>
      <c r="N30" s="63">
        <v>573</v>
      </c>
      <c r="O30" s="64"/>
      <c r="P30" s="65"/>
    </row>
    <row r="31" spans="1:16" x14ac:dyDescent="0.15">
      <c r="A31" s="56" t="s">
        <v>196</v>
      </c>
      <c r="C31" s="60"/>
      <c r="D31" s="61"/>
      <c r="E31" s="61" t="s">
        <v>35</v>
      </c>
      <c r="F31" s="61"/>
      <c r="G31" s="62"/>
      <c r="H31" s="61"/>
      <c r="I31" s="61"/>
      <c r="J31" s="61"/>
      <c r="K31" s="66"/>
      <c r="L31" s="66"/>
      <c r="M31" s="66"/>
      <c r="N31" s="63">
        <v>84</v>
      </c>
      <c r="O31" s="64"/>
      <c r="P31" s="65"/>
    </row>
    <row r="32" spans="1:16" x14ac:dyDescent="0.15">
      <c r="A32" s="56" t="s">
        <v>197</v>
      </c>
      <c r="C32" s="67" t="s">
        <v>198</v>
      </c>
      <c r="D32" s="68"/>
      <c r="E32" s="68"/>
      <c r="F32" s="68"/>
      <c r="G32" s="68"/>
      <c r="H32" s="68"/>
      <c r="I32" s="68"/>
      <c r="J32" s="68"/>
      <c r="K32" s="69"/>
      <c r="L32" s="69"/>
      <c r="M32" s="69"/>
      <c r="N32" s="70">
        <f>-(N8-N29)</f>
        <v>-3583</v>
      </c>
      <c r="O32" s="71"/>
      <c r="P32" s="65"/>
    </row>
    <row r="33" spans="1:16" x14ac:dyDescent="0.15">
      <c r="A33" s="56" t="s">
        <v>199</v>
      </c>
      <c r="C33" s="60"/>
      <c r="D33" s="61" t="s">
        <v>200</v>
      </c>
      <c r="E33" s="61"/>
      <c r="F33" s="62"/>
      <c r="G33" s="61"/>
      <c r="H33" s="61"/>
      <c r="I33" s="61"/>
      <c r="J33" s="61"/>
      <c r="K33" s="62"/>
      <c r="L33" s="62"/>
      <c r="M33" s="62"/>
      <c r="N33" s="63">
        <f>SUM(N34:N38)</f>
        <v>0</v>
      </c>
      <c r="O33" s="64"/>
      <c r="P33" s="65"/>
    </row>
    <row r="34" spans="1:16" x14ac:dyDescent="0.15">
      <c r="A34" s="56" t="s">
        <v>201</v>
      </c>
      <c r="C34" s="60"/>
      <c r="D34" s="61"/>
      <c r="E34" s="62" t="s">
        <v>202</v>
      </c>
      <c r="F34" s="62"/>
      <c r="G34" s="61"/>
      <c r="H34" s="61"/>
      <c r="I34" s="61"/>
      <c r="J34" s="61"/>
      <c r="K34" s="62"/>
      <c r="L34" s="62"/>
      <c r="M34" s="62"/>
      <c r="N34" s="63" t="s">
        <v>251</v>
      </c>
      <c r="O34" s="64"/>
      <c r="P34" s="65"/>
    </row>
    <row r="35" spans="1:16" x14ac:dyDescent="0.15">
      <c r="A35" s="56" t="s">
        <v>203</v>
      </c>
      <c r="C35" s="60"/>
      <c r="D35" s="61"/>
      <c r="E35" s="62" t="s">
        <v>204</v>
      </c>
      <c r="F35" s="62"/>
      <c r="G35" s="61"/>
      <c r="H35" s="61"/>
      <c r="I35" s="61"/>
      <c r="J35" s="61"/>
      <c r="K35" s="62"/>
      <c r="L35" s="62"/>
      <c r="M35" s="62"/>
      <c r="N35" s="63" t="s">
        <v>251</v>
      </c>
      <c r="O35" s="64"/>
      <c r="P35" s="65"/>
    </row>
    <row r="36" spans="1:16" x14ac:dyDescent="0.15">
      <c r="A36" s="56" t="s">
        <v>205</v>
      </c>
      <c r="C36" s="60"/>
      <c r="D36" s="61"/>
      <c r="E36" s="62" t="s">
        <v>206</v>
      </c>
      <c r="F36" s="62"/>
      <c r="G36" s="61"/>
      <c r="H36" s="62"/>
      <c r="I36" s="61"/>
      <c r="J36" s="61"/>
      <c r="K36" s="62"/>
      <c r="L36" s="62"/>
      <c r="M36" s="62"/>
      <c r="N36" s="63" t="s">
        <v>251</v>
      </c>
      <c r="O36" s="64"/>
      <c r="P36" s="65"/>
    </row>
    <row r="37" spans="1:16" x14ac:dyDescent="0.15">
      <c r="A37" s="56" t="s">
        <v>207</v>
      </c>
      <c r="C37" s="60"/>
      <c r="D37" s="61"/>
      <c r="E37" s="61" t="s">
        <v>208</v>
      </c>
      <c r="F37" s="61"/>
      <c r="G37" s="61"/>
      <c r="H37" s="61"/>
      <c r="I37" s="61"/>
      <c r="J37" s="61"/>
      <c r="K37" s="62"/>
      <c r="L37" s="62"/>
      <c r="M37" s="62"/>
      <c r="N37" s="63" t="s">
        <v>393</v>
      </c>
      <c r="O37" s="64"/>
      <c r="P37" s="65"/>
    </row>
    <row r="38" spans="1:16" x14ac:dyDescent="0.15">
      <c r="A38" s="56" t="s">
        <v>209</v>
      </c>
      <c r="C38" s="60"/>
      <c r="D38" s="61"/>
      <c r="E38" s="61" t="s">
        <v>35</v>
      </c>
      <c r="F38" s="61"/>
      <c r="G38" s="61"/>
      <c r="H38" s="61"/>
      <c r="I38" s="61"/>
      <c r="J38" s="61"/>
      <c r="K38" s="62"/>
      <c r="L38" s="62"/>
      <c r="M38" s="62"/>
      <c r="N38" s="297" t="s">
        <v>394</v>
      </c>
      <c r="O38" s="64"/>
      <c r="P38" s="65"/>
    </row>
    <row r="39" spans="1:16" x14ac:dyDescent="0.15">
      <c r="A39" s="56" t="s">
        <v>210</v>
      </c>
      <c r="C39" s="60"/>
      <c r="D39" s="61" t="s">
        <v>211</v>
      </c>
      <c r="E39" s="61"/>
      <c r="F39" s="61"/>
      <c r="G39" s="61"/>
      <c r="H39" s="61"/>
      <c r="I39" s="61"/>
      <c r="J39" s="61"/>
      <c r="K39" s="66"/>
      <c r="L39" s="66"/>
      <c r="M39" s="66"/>
      <c r="N39" s="63">
        <f>SUM(N40:N41)</f>
        <v>195</v>
      </c>
      <c r="O39" s="64"/>
      <c r="P39" s="65"/>
    </row>
    <row r="40" spans="1:16" x14ac:dyDescent="0.15">
      <c r="A40" s="56" t="s">
        <v>212</v>
      </c>
      <c r="C40" s="60"/>
      <c r="D40" s="61"/>
      <c r="E40" s="61" t="s">
        <v>213</v>
      </c>
      <c r="F40" s="61"/>
      <c r="G40" s="61"/>
      <c r="H40" s="61"/>
      <c r="I40" s="61"/>
      <c r="J40" s="61"/>
      <c r="K40" s="66"/>
      <c r="L40" s="66"/>
      <c r="M40" s="66"/>
      <c r="N40" s="63">
        <v>0</v>
      </c>
      <c r="O40" s="64"/>
      <c r="P40" s="65"/>
    </row>
    <row r="41" spans="1:16" ht="14.25" thickBot="1" x14ac:dyDescent="0.2">
      <c r="A41" s="56" t="s">
        <v>214</v>
      </c>
      <c r="C41" s="60"/>
      <c r="D41" s="61"/>
      <c r="E41" s="61" t="s">
        <v>35</v>
      </c>
      <c r="F41" s="61"/>
      <c r="G41" s="61"/>
      <c r="H41" s="61"/>
      <c r="I41" s="61"/>
      <c r="J41" s="61"/>
      <c r="K41" s="66"/>
      <c r="L41" s="66"/>
      <c r="M41" s="66"/>
      <c r="N41" s="63">
        <v>195</v>
      </c>
      <c r="O41" s="64"/>
      <c r="P41" s="65"/>
    </row>
    <row r="42" spans="1:16" ht="14.25" thickBot="1" x14ac:dyDescent="0.2">
      <c r="A42" s="56" t="s">
        <v>215</v>
      </c>
      <c r="C42" s="72" t="s">
        <v>216</v>
      </c>
      <c r="D42" s="73"/>
      <c r="E42" s="73"/>
      <c r="F42" s="73"/>
      <c r="G42" s="73"/>
      <c r="H42" s="73"/>
      <c r="I42" s="73"/>
      <c r="J42" s="73"/>
      <c r="K42" s="74"/>
      <c r="L42" s="74"/>
      <c r="M42" s="74"/>
      <c r="N42" s="75">
        <f>N32+N39+N33</f>
        <v>-3388</v>
      </c>
      <c r="O42" s="76"/>
      <c r="P42" s="65"/>
    </row>
    <row r="43" spans="1:16" s="78" customFormat="1" ht="3.75" customHeight="1" x14ac:dyDescent="0.15">
      <c r="A43" s="77"/>
      <c r="C43" s="79"/>
      <c r="D43" s="79"/>
      <c r="E43" s="80"/>
      <c r="F43" s="80"/>
      <c r="G43" s="80"/>
      <c r="H43" s="80"/>
      <c r="I43" s="80"/>
      <c r="J43" s="81"/>
      <c r="K43" s="81"/>
      <c r="L43" s="81"/>
    </row>
    <row r="44" spans="1:16" s="78" customFormat="1" ht="15.6" customHeight="1" x14ac:dyDescent="0.15">
      <c r="A44" s="77"/>
      <c r="C44" s="82"/>
      <c r="D44" s="82"/>
      <c r="E44" s="83"/>
      <c r="F44" s="83"/>
      <c r="G44" s="83"/>
      <c r="H44" s="83"/>
      <c r="I44" s="83"/>
      <c r="J44" s="84"/>
      <c r="K44" s="84"/>
      <c r="L44" s="84"/>
    </row>
  </sheetData>
  <mergeCells count="6">
    <mergeCell ref="N1:P1"/>
    <mergeCell ref="C3:O3"/>
    <mergeCell ref="C4:O4"/>
    <mergeCell ref="C5:O5"/>
    <mergeCell ref="C7:M7"/>
    <mergeCell ref="N7:O7"/>
  </mergeCells>
  <phoneticPr fontId="13"/>
  <pageMargins left="0.7" right="0.7" top="0.39370078740157477" bottom="0.39370078740157477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Q26"/>
  <sheetViews>
    <sheetView showGridLines="0" view="pageBreakPreview" topLeftCell="B1" zoomScale="80" zoomScaleNormal="85" zoomScaleSheetLayoutView="80" workbookViewId="0">
      <selection activeCell="E65" sqref="E65"/>
    </sheetView>
  </sheetViews>
  <sheetFormatPr defaultRowHeight="12.75" x14ac:dyDescent="0.15"/>
  <cols>
    <col min="1" max="1" width="0" style="86" hidden="1" customWidth="1"/>
    <col min="2" max="2" width="1.125" style="87" customWidth="1"/>
    <col min="3" max="3" width="1.625" style="87" customWidth="1"/>
    <col min="4" max="9" width="2" style="87" customWidth="1"/>
    <col min="10" max="10" width="15.375" style="87" customWidth="1"/>
    <col min="11" max="11" width="21.625" style="87" bestFit="1" customWidth="1"/>
    <col min="12" max="12" width="3" style="87" bestFit="1" customWidth="1"/>
    <col min="13" max="13" width="21.625" style="87" bestFit="1" customWidth="1"/>
    <col min="14" max="14" width="3" style="87" bestFit="1" customWidth="1"/>
    <col min="15" max="15" width="21.625" style="87" bestFit="1" customWidth="1"/>
    <col min="16" max="16" width="3" style="87" bestFit="1" customWidth="1"/>
    <col min="17" max="17" width="1" style="87" customWidth="1"/>
    <col min="18" max="16384" width="9" style="87"/>
  </cols>
  <sheetData>
    <row r="1" spans="1:17" ht="13.5" x14ac:dyDescent="0.15">
      <c r="A1"/>
      <c r="B1"/>
      <c r="C1" s="3" t="s">
        <v>386</v>
      </c>
      <c r="D1"/>
      <c r="E1"/>
      <c r="F1"/>
      <c r="G1"/>
      <c r="H1"/>
      <c r="I1"/>
      <c r="J1"/>
      <c r="K1"/>
      <c r="L1"/>
      <c r="M1"/>
      <c r="N1"/>
      <c r="O1" s="411" t="s">
        <v>395</v>
      </c>
      <c r="P1" s="411"/>
      <c r="Q1"/>
    </row>
    <row r="3" spans="1:17" ht="24" x14ac:dyDescent="0.25">
      <c r="B3" s="88"/>
      <c r="C3" s="339" t="s">
        <v>218</v>
      </c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7" ht="17.25" x14ac:dyDescent="0.2">
      <c r="B4" s="89"/>
      <c r="C4" s="340" t="s">
        <v>396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7" ht="17.25" x14ac:dyDescent="0.2">
      <c r="B5" s="89"/>
      <c r="C5" s="340" t="s">
        <v>397</v>
      </c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17" ht="15.75" customHeight="1" thickBot="1" x14ac:dyDescent="0.2">
      <c r="B6" s="90"/>
      <c r="C6" s="91"/>
      <c r="D6" s="91"/>
      <c r="E6" s="91"/>
      <c r="F6" s="91"/>
      <c r="G6" s="91"/>
      <c r="H6" s="91"/>
      <c r="I6" s="91"/>
      <c r="J6" s="92"/>
      <c r="K6" s="91"/>
      <c r="L6" s="92"/>
      <c r="M6" s="91"/>
      <c r="N6" s="91"/>
      <c r="O6" s="91"/>
      <c r="P6" s="93" t="s">
        <v>4</v>
      </c>
    </row>
    <row r="7" spans="1:17" ht="12.75" customHeight="1" x14ac:dyDescent="0.15">
      <c r="B7" s="94"/>
      <c r="C7" s="341" t="s">
        <v>7</v>
      </c>
      <c r="D7" s="342"/>
      <c r="E7" s="342"/>
      <c r="F7" s="342"/>
      <c r="G7" s="342"/>
      <c r="H7" s="342"/>
      <c r="I7" s="342"/>
      <c r="J7" s="343"/>
      <c r="K7" s="347" t="s">
        <v>221</v>
      </c>
      <c r="L7" s="342"/>
      <c r="M7" s="95"/>
      <c r="N7" s="95"/>
      <c r="O7" s="95"/>
      <c r="P7" s="96"/>
    </row>
    <row r="8" spans="1:17" ht="29.25" customHeight="1" thickBot="1" x14ac:dyDescent="0.2">
      <c r="A8" s="86" t="s">
        <v>5</v>
      </c>
      <c r="B8" s="94"/>
      <c r="C8" s="344"/>
      <c r="D8" s="345"/>
      <c r="E8" s="345"/>
      <c r="F8" s="345"/>
      <c r="G8" s="345"/>
      <c r="H8" s="345"/>
      <c r="I8" s="345"/>
      <c r="J8" s="346"/>
      <c r="K8" s="348"/>
      <c r="L8" s="345"/>
      <c r="M8" s="349" t="s">
        <v>222</v>
      </c>
      <c r="N8" s="350"/>
      <c r="O8" s="349" t="s">
        <v>223</v>
      </c>
      <c r="P8" s="351"/>
    </row>
    <row r="9" spans="1:17" ht="15.95" customHeight="1" x14ac:dyDescent="0.15">
      <c r="A9" s="86" t="s">
        <v>224</v>
      </c>
      <c r="B9" s="97"/>
      <c r="C9" s="98" t="s">
        <v>225</v>
      </c>
      <c r="D9" s="99"/>
      <c r="E9" s="99"/>
      <c r="F9" s="99"/>
      <c r="G9" s="99"/>
      <c r="H9" s="99"/>
      <c r="I9" s="99"/>
      <c r="J9" s="100"/>
      <c r="K9" s="101">
        <f>M9+O9</f>
        <v>11857</v>
      </c>
      <c r="L9" s="102"/>
      <c r="M9" s="101">
        <v>13486</v>
      </c>
      <c r="N9" s="103"/>
      <c r="O9" s="101">
        <v>-1629</v>
      </c>
      <c r="P9" s="104"/>
    </row>
    <row r="10" spans="1:17" ht="15.95" customHeight="1" x14ac:dyDescent="0.15">
      <c r="A10" s="86" t="s">
        <v>226</v>
      </c>
      <c r="B10" s="97"/>
      <c r="C10" s="28"/>
      <c r="D10" s="21" t="s">
        <v>227</v>
      </c>
      <c r="E10" s="21"/>
      <c r="F10" s="21"/>
      <c r="G10" s="21"/>
      <c r="H10" s="21"/>
      <c r="I10" s="21"/>
      <c r="J10" s="105"/>
      <c r="K10" s="106">
        <f>'行政コスト計算書（一般） '!N42</f>
        <v>-3388</v>
      </c>
      <c r="L10" s="107"/>
      <c r="M10" s="332"/>
      <c r="N10" s="333"/>
      <c r="O10" s="106">
        <f>K10</f>
        <v>-3388</v>
      </c>
      <c r="P10" s="108"/>
    </row>
    <row r="11" spans="1:17" ht="15.95" customHeight="1" x14ac:dyDescent="0.15">
      <c r="A11" s="86" t="s">
        <v>228</v>
      </c>
      <c r="B11" s="94"/>
      <c r="C11" s="109"/>
      <c r="D11" s="105" t="s">
        <v>229</v>
      </c>
      <c r="E11" s="105"/>
      <c r="F11" s="105"/>
      <c r="G11" s="105"/>
      <c r="H11" s="105"/>
      <c r="I11" s="105"/>
      <c r="J11" s="105"/>
      <c r="K11" s="106">
        <f>SUM(K12:K13)</f>
        <v>2864</v>
      </c>
      <c r="L11" s="107"/>
      <c r="M11" s="330"/>
      <c r="N11" s="334"/>
      <c r="O11" s="106">
        <f t="shared" ref="O11:O13" si="0">K11</f>
        <v>2864</v>
      </c>
      <c r="P11" s="108"/>
    </row>
    <row r="12" spans="1:17" ht="15.95" customHeight="1" x14ac:dyDescent="0.15">
      <c r="A12" s="86" t="s">
        <v>230</v>
      </c>
      <c r="B12" s="94"/>
      <c r="C12" s="110"/>
      <c r="D12" s="105"/>
      <c r="E12" s="111" t="s">
        <v>231</v>
      </c>
      <c r="F12" s="111"/>
      <c r="G12" s="111"/>
      <c r="H12" s="111"/>
      <c r="I12" s="111"/>
      <c r="J12" s="105"/>
      <c r="K12" s="106">
        <v>2864</v>
      </c>
      <c r="L12" s="107"/>
      <c r="M12" s="330"/>
      <c r="N12" s="334"/>
      <c r="O12" s="106">
        <f t="shared" si="0"/>
        <v>2864</v>
      </c>
      <c r="P12" s="108"/>
    </row>
    <row r="13" spans="1:17" ht="15.95" customHeight="1" x14ac:dyDescent="0.15">
      <c r="A13" s="86" t="s">
        <v>232</v>
      </c>
      <c r="B13" s="94"/>
      <c r="C13" s="112"/>
      <c r="D13" s="113"/>
      <c r="E13" s="113" t="s">
        <v>233</v>
      </c>
      <c r="F13" s="113"/>
      <c r="G13" s="113"/>
      <c r="H13" s="113"/>
      <c r="I13" s="113"/>
      <c r="J13" s="114"/>
      <c r="K13" s="115">
        <v>0</v>
      </c>
      <c r="L13" s="116"/>
      <c r="M13" s="335"/>
      <c r="N13" s="336"/>
      <c r="O13" s="106">
        <f t="shared" si="0"/>
        <v>0</v>
      </c>
      <c r="P13" s="117"/>
    </row>
    <row r="14" spans="1:17" ht="15.95" customHeight="1" x14ac:dyDescent="0.15">
      <c r="A14" s="86" t="s">
        <v>234</v>
      </c>
      <c r="B14" s="94"/>
      <c r="C14" s="118"/>
      <c r="D14" s="119" t="s">
        <v>235</v>
      </c>
      <c r="E14" s="120"/>
      <c r="F14" s="119"/>
      <c r="G14" s="119"/>
      <c r="H14" s="119"/>
      <c r="I14" s="119"/>
      <c r="J14" s="121"/>
      <c r="K14" s="122">
        <f>K10+K11</f>
        <v>-524</v>
      </c>
      <c r="L14" s="123"/>
      <c r="M14" s="337"/>
      <c r="N14" s="338"/>
      <c r="O14" s="122">
        <f>K14</f>
        <v>-524</v>
      </c>
      <c r="P14" s="124"/>
    </row>
    <row r="15" spans="1:17" ht="15.95" customHeight="1" x14ac:dyDescent="0.15">
      <c r="A15" s="86" t="s">
        <v>236</v>
      </c>
      <c r="B15" s="94"/>
      <c r="C15" s="28"/>
      <c r="D15" s="125" t="s">
        <v>237</v>
      </c>
      <c r="E15" s="125"/>
      <c r="F15" s="125"/>
      <c r="G15" s="111"/>
      <c r="H15" s="111"/>
      <c r="I15" s="111"/>
      <c r="J15" s="105"/>
      <c r="K15" s="328"/>
      <c r="L15" s="329"/>
      <c r="M15" s="106">
        <f>SUM(M16:M19)</f>
        <v>-834</v>
      </c>
      <c r="N15" s="126"/>
      <c r="O15" s="106">
        <f>-M15</f>
        <v>834</v>
      </c>
      <c r="P15" s="108"/>
    </row>
    <row r="16" spans="1:17" ht="15.95" customHeight="1" x14ac:dyDescent="0.15">
      <c r="A16" s="86" t="s">
        <v>238</v>
      </c>
      <c r="B16" s="94"/>
      <c r="C16" s="28"/>
      <c r="D16" s="125"/>
      <c r="E16" s="125" t="s">
        <v>239</v>
      </c>
      <c r="F16" s="111"/>
      <c r="G16" s="111"/>
      <c r="H16" s="111"/>
      <c r="I16" s="111"/>
      <c r="J16" s="105"/>
      <c r="K16" s="328"/>
      <c r="L16" s="329"/>
      <c r="M16" s="106">
        <v>120</v>
      </c>
      <c r="N16" s="126"/>
      <c r="O16" s="106">
        <f t="shared" ref="O16:O18" si="1">-M16</f>
        <v>-120</v>
      </c>
      <c r="P16" s="108"/>
    </row>
    <row r="17" spans="1:17" ht="15.95" customHeight="1" x14ac:dyDescent="0.15">
      <c r="A17" s="86" t="s">
        <v>240</v>
      </c>
      <c r="B17" s="94"/>
      <c r="C17" s="28"/>
      <c r="D17" s="125"/>
      <c r="E17" s="125" t="s">
        <v>241</v>
      </c>
      <c r="F17" s="125"/>
      <c r="G17" s="111"/>
      <c r="H17" s="111"/>
      <c r="I17" s="111"/>
      <c r="J17" s="105"/>
      <c r="K17" s="328"/>
      <c r="L17" s="329"/>
      <c r="M17" s="106">
        <v>-1194</v>
      </c>
      <c r="N17" s="126"/>
      <c r="O17" s="106">
        <f t="shared" si="1"/>
        <v>1194</v>
      </c>
      <c r="P17" s="108"/>
    </row>
    <row r="18" spans="1:17" ht="15.95" customHeight="1" x14ac:dyDescent="0.15">
      <c r="A18" s="86" t="s">
        <v>242</v>
      </c>
      <c r="B18" s="94"/>
      <c r="C18" s="28"/>
      <c r="D18" s="125"/>
      <c r="E18" s="125" t="s">
        <v>243</v>
      </c>
      <c r="F18" s="125"/>
      <c r="G18" s="111"/>
      <c r="H18" s="111"/>
      <c r="I18" s="111"/>
      <c r="J18" s="105"/>
      <c r="K18" s="328"/>
      <c r="L18" s="329"/>
      <c r="M18" s="106">
        <v>240</v>
      </c>
      <c r="N18" s="126"/>
      <c r="O18" s="106">
        <f t="shared" si="1"/>
        <v>-240</v>
      </c>
      <c r="P18" s="108"/>
    </row>
    <row r="19" spans="1:17" ht="15.95" customHeight="1" x14ac:dyDescent="0.15">
      <c r="A19" s="86" t="s">
        <v>244</v>
      </c>
      <c r="B19" s="94"/>
      <c r="C19" s="28"/>
      <c r="D19" s="125"/>
      <c r="E19" s="125" t="s">
        <v>245</v>
      </c>
      <c r="F19" s="125"/>
      <c r="G19" s="111"/>
      <c r="H19" s="22"/>
      <c r="I19" s="111"/>
      <c r="J19" s="105"/>
      <c r="K19" s="328"/>
      <c r="L19" s="329"/>
      <c r="M19" s="106" t="s">
        <v>251</v>
      </c>
      <c r="N19" s="126"/>
      <c r="O19" s="106" t="s">
        <v>251</v>
      </c>
      <c r="P19" s="108"/>
    </row>
    <row r="20" spans="1:17" ht="15.95" customHeight="1" x14ac:dyDescent="0.15">
      <c r="A20" s="86" t="s">
        <v>247</v>
      </c>
      <c r="B20" s="94"/>
      <c r="C20" s="28"/>
      <c r="D20" s="125" t="s">
        <v>248</v>
      </c>
      <c r="E20" s="111"/>
      <c r="F20" s="111"/>
      <c r="G20" s="111"/>
      <c r="H20" s="111"/>
      <c r="I20" s="111"/>
      <c r="J20" s="105"/>
      <c r="K20" s="106" t="s">
        <v>100</v>
      </c>
      <c r="L20" s="107"/>
      <c r="M20" s="106" t="s">
        <v>398</v>
      </c>
      <c r="N20" s="126"/>
      <c r="O20" s="330"/>
      <c r="P20" s="331"/>
    </row>
    <row r="21" spans="1:17" ht="15.95" customHeight="1" x14ac:dyDescent="0.15">
      <c r="A21" s="86" t="s">
        <v>249</v>
      </c>
      <c r="B21" s="94"/>
      <c r="C21" s="28"/>
      <c r="D21" s="125" t="s">
        <v>250</v>
      </c>
      <c r="E21" s="125"/>
      <c r="F21" s="111"/>
      <c r="G21" s="111"/>
      <c r="H21" s="111"/>
      <c r="I21" s="111"/>
      <c r="J21" s="105"/>
      <c r="K21" s="106" t="s">
        <v>100</v>
      </c>
      <c r="L21" s="107"/>
      <c r="M21" s="106" t="s">
        <v>251</v>
      </c>
      <c r="N21" s="126"/>
      <c r="O21" s="330"/>
      <c r="P21" s="331"/>
    </row>
    <row r="22" spans="1:17" ht="15.95" customHeight="1" x14ac:dyDescent="0.15">
      <c r="A22" s="86" t="s">
        <v>252</v>
      </c>
      <c r="B22" s="94"/>
      <c r="C22" s="112"/>
      <c r="D22" s="113" t="s">
        <v>35</v>
      </c>
      <c r="E22" s="113"/>
      <c r="F22" s="113"/>
      <c r="G22" s="128"/>
      <c r="H22" s="128"/>
      <c r="I22" s="128"/>
      <c r="J22" s="114"/>
      <c r="K22" s="115" t="s">
        <v>100</v>
      </c>
      <c r="L22" s="116"/>
      <c r="M22" s="115" t="s">
        <v>398</v>
      </c>
      <c r="N22" s="129"/>
      <c r="O22" s="115" t="s">
        <v>251</v>
      </c>
      <c r="P22" s="117"/>
      <c r="Q22" s="130"/>
    </row>
    <row r="23" spans="1:17" ht="15.95" customHeight="1" thickBot="1" x14ac:dyDescent="0.2">
      <c r="A23" s="86" t="s">
        <v>253</v>
      </c>
      <c r="B23" s="94"/>
      <c r="C23" s="131"/>
      <c r="D23" s="132" t="s">
        <v>254</v>
      </c>
      <c r="E23" s="132"/>
      <c r="F23" s="133"/>
      <c r="G23" s="133"/>
      <c r="H23" s="134"/>
      <c r="I23" s="133"/>
      <c r="J23" s="135"/>
      <c r="K23" s="136">
        <f>K14+SUM(K20:K22)</f>
        <v>-524</v>
      </c>
      <c r="L23" s="137"/>
      <c r="M23" s="136">
        <f>SUM(M16:M22)</f>
        <v>-834</v>
      </c>
      <c r="N23" s="138"/>
      <c r="O23" s="136">
        <f>O14+SUM(O16:O22)</f>
        <v>310</v>
      </c>
      <c r="P23" s="139"/>
      <c r="Q23" s="130"/>
    </row>
    <row r="24" spans="1:17" ht="15.95" customHeight="1" thickBot="1" x14ac:dyDescent="0.2">
      <c r="A24" s="86" t="s">
        <v>255</v>
      </c>
      <c r="B24" s="94"/>
      <c r="C24" s="140" t="s">
        <v>256</v>
      </c>
      <c r="D24" s="141"/>
      <c r="E24" s="141"/>
      <c r="F24" s="141"/>
      <c r="G24" s="142"/>
      <c r="H24" s="142"/>
      <c r="I24" s="142"/>
      <c r="J24" s="143"/>
      <c r="K24" s="144">
        <f>K9+K23</f>
        <v>11333</v>
      </c>
      <c r="L24" s="145"/>
      <c r="M24" s="144">
        <f>M9+M23</f>
        <v>12652</v>
      </c>
      <c r="N24" s="146"/>
      <c r="O24" s="144">
        <f>O9+O23</f>
        <v>-1319</v>
      </c>
      <c r="P24" s="147"/>
      <c r="Q24" s="130"/>
    </row>
    <row r="25" spans="1:17" ht="6.75" customHeight="1" x14ac:dyDescent="0.15">
      <c r="B25" s="94"/>
      <c r="C25" s="148"/>
      <c r="D25" s="149"/>
      <c r="E25" s="149"/>
      <c r="F25" s="149"/>
      <c r="G25" s="149"/>
      <c r="H25" s="149"/>
      <c r="I25" s="149"/>
      <c r="J25" s="149"/>
      <c r="K25" s="94"/>
      <c r="L25" s="94"/>
      <c r="M25" s="94"/>
      <c r="N25" s="94"/>
      <c r="O25" s="94"/>
      <c r="P25" s="94"/>
      <c r="Q25" s="130"/>
    </row>
    <row r="26" spans="1:17" ht="15.6" customHeight="1" x14ac:dyDescent="0.15">
      <c r="B26" s="94"/>
      <c r="C26" s="150"/>
      <c r="D26" s="151"/>
      <c r="F26" s="152"/>
      <c r="G26" s="153"/>
      <c r="H26" s="152"/>
      <c r="I26" s="152"/>
      <c r="J26" s="150"/>
      <c r="K26" s="94"/>
      <c r="L26" s="94"/>
      <c r="M26" s="94"/>
      <c r="N26" s="94"/>
      <c r="O26" s="94"/>
      <c r="P26" s="94"/>
      <c r="Q26" s="130"/>
    </row>
  </sheetData>
  <mergeCells count="20">
    <mergeCell ref="K15:L15"/>
    <mergeCell ref="O1:P1"/>
    <mergeCell ref="C3:P3"/>
    <mergeCell ref="C4:P4"/>
    <mergeCell ref="C5:P5"/>
    <mergeCell ref="C7:J8"/>
    <mergeCell ref="K7:L8"/>
    <mergeCell ref="M8:N8"/>
    <mergeCell ref="O8:P8"/>
    <mergeCell ref="O21:P21"/>
    <mergeCell ref="M10:N10"/>
    <mergeCell ref="M11:N11"/>
    <mergeCell ref="M12:N12"/>
    <mergeCell ref="M13:N13"/>
    <mergeCell ref="M14:N14"/>
    <mergeCell ref="K16:L16"/>
    <mergeCell ref="K17:L17"/>
    <mergeCell ref="K18:L18"/>
    <mergeCell ref="K19:L19"/>
    <mergeCell ref="O20:P20"/>
  </mergeCells>
  <phoneticPr fontId="13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O63"/>
  <sheetViews>
    <sheetView tabSelected="1" view="pageBreakPreview" topLeftCell="B1" zoomScaleNormal="85" zoomScaleSheetLayoutView="100" workbookViewId="0">
      <selection activeCell="R50" sqref="R50"/>
    </sheetView>
  </sheetViews>
  <sheetFormatPr defaultRowHeight="13.5" x14ac:dyDescent="0.15"/>
  <cols>
    <col min="1" max="1" width="0" style="1" hidden="1" customWidth="1"/>
    <col min="2" max="2" width="0.75" style="4" customWidth="1"/>
    <col min="3" max="11" width="2.125" style="4" customWidth="1"/>
    <col min="12" max="12" width="13.25" style="4" customWidth="1"/>
    <col min="13" max="13" width="21.625" style="4" bestFit="1" customWidth="1"/>
    <col min="14" max="14" width="3" style="4" customWidth="1"/>
    <col min="15" max="15" width="0.75" style="55" customWidth="1"/>
    <col min="16" max="16384" width="9" style="8"/>
  </cols>
  <sheetData>
    <row r="1" spans="1:15" x14ac:dyDescent="0.15">
      <c r="B1" s="154"/>
      <c r="C1" s="3" t="s">
        <v>386</v>
      </c>
      <c r="D1" s="54"/>
      <c r="E1" s="54"/>
      <c r="F1" s="54"/>
      <c r="G1" s="54"/>
      <c r="H1" s="54"/>
      <c r="M1" s="411" t="s">
        <v>399</v>
      </c>
      <c r="N1" s="411"/>
      <c r="O1" s="411"/>
    </row>
    <row r="2" spans="1:15" s="55" customFormat="1" x14ac:dyDescent="0.15">
      <c r="A2" s="1"/>
      <c r="B2" s="154"/>
      <c r="C2" s="154"/>
      <c r="D2" s="54"/>
      <c r="E2" s="54"/>
      <c r="F2" s="54"/>
      <c r="G2" s="54"/>
      <c r="H2" s="54"/>
      <c r="I2" s="4"/>
      <c r="J2" s="4"/>
      <c r="K2" s="4"/>
      <c r="L2" s="4"/>
      <c r="M2" s="4"/>
      <c r="N2" s="4"/>
    </row>
    <row r="3" spans="1:15" s="55" customFormat="1" ht="24" x14ac:dyDescent="0.15">
      <c r="A3" s="1"/>
      <c r="B3" s="155"/>
      <c r="C3" s="361" t="s">
        <v>258</v>
      </c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5" s="55" customFormat="1" ht="14.25" x14ac:dyDescent="0.15">
      <c r="A4" s="156"/>
      <c r="B4" s="157"/>
      <c r="C4" s="362" t="s">
        <v>400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</row>
    <row r="5" spans="1:15" s="55" customFormat="1" ht="14.25" x14ac:dyDescent="0.15">
      <c r="A5" s="156"/>
      <c r="B5" s="157"/>
      <c r="C5" s="362" t="s">
        <v>220</v>
      </c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</row>
    <row r="6" spans="1:15" s="55" customFormat="1" ht="14.25" thickBot="1" x14ac:dyDescent="0.2">
      <c r="A6" s="156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 t="s">
        <v>4</v>
      </c>
    </row>
    <row r="7" spans="1:15" s="55" customFormat="1" x14ac:dyDescent="0.15">
      <c r="A7" s="156"/>
      <c r="B7" s="157"/>
      <c r="C7" s="363" t="s">
        <v>7</v>
      </c>
      <c r="D7" s="364"/>
      <c r="E7" s="364"/>
      <c r="F7" s="364"/>
      <c r="G7" s="364"/>
      <c r="H7" s="364"/>
      <c r="I7" s="364"/>
      <c r="J7" s="365"/>
      <c r="K7" s="365"/>
      <c r="L7" s="366"/>
      <c r="M7" s="370" t="s">
        <v>8</v>
      </c>
      <c r="N7" s="371"/>
    </row>
    <row r="8" spans="1:15" s="55" customFormat="1" ht="14.25" thickBot="1" x14ac:dyDescent="0.2">
      <c r="A8" s="156" t="s">
        <v>5</v>
      </c>
      <c r="B8" s="157"/>
      <c r="C8" s="367"/>
      <c r="D8" s="368"/>
      <c r="E8" s="368"/>
      <c r="F8" s="368"/>
      <c r="G8" s="368"/>
      <c r="H8" s="368"/>
      <c r="I8" s="368"/>
      <c r="J8" s="368"/>
      <c r="K8" s="368"/>
      <c r="L8" s="369"/>
      <c r="M8" s="372"/>
      <c r="N8" s="373"/>
    </row>
    <row r="9" spans="1:15" s="55" customFormat="1" x14ac:dyDescent="0.15">
      <c r="A9" s="160"/>
      <c r="B9" s="161"/>
      <c r="C9" s="162" t="s">
        <v>259</v>
      </c>
      <c r="D9" s="163"/>
      <c r="E9" s="163"/>
      <c r="F9" s="164"/>
      <c r="G9" s="164"/>
      <c r="H9" s="165"/>
      <c r="I9" s="164"/>
      <c r="J9" s="165"/>
      <c r="K9" s="165"/>
      <c r="L9" s="166"/>
      <c r="M9" s="167"/>
      <c r="N9" s="168"/>
      <c r="O9" s="169"/>
    </row>
    <row r="10" spans="1:15" s="55" customFormat="1" x14ac:dyDescent="0.15">
      <c r="A10" s="1" t="s">
        <v>260</v>
      </c>
      <c r="B10" s="4"/>
      <c r="C10" s="170"/>
      <c r="D10" s="171" t="s">
        <v>261</v>
      </c>
      <c r="E10" s="171"/>
      <c r="F10" s="172"/>
      <c r="G10" s="172"/>
      <c r="H10" s="158"/>
      <c r="I10" s="172"/>
      <c r="J10" s="158"/>
      <c r="K10" s="158"/>
      <c r="L10" s="173"/>
      <c r="M10" s="174">
        <f>M11+M16</f>
        <v>3436</v>
      </c>
      <c r="N10" s="175"/>
      <c r="O10" s="169"/>
    </row>
    <row r="11" spans="1:15" s="55" customFormat="1" x14ac:dyDescent="0.15">
      <c r="A11" s="1" t="s">
        <v>262</v>
      </c>
      <c r="B11" s="4"/>
      <c r="C11" s="170"/>
      <c r="D11" s="171"/>
      <c r="E11" s="171" t="s">
        <v>263</v>
      </c>
      <c r="F11" s="172"/>
      <c r="G11" s="172"/>
      <c r="H11" s="172"/>
      <c r="I11" s="172"/>
      <c r="J11" s="158"/>
      <c r="K11" s="158"/>
      <c r="L11" s="173"/>
      <c r="M11" s="174">
        <f>SUM(M12:M15)</f>
        <v>3357</v>
      </c>
      <c r="N11" s="175"/>
      <c r="O11" s="169"/>
    </row>
    <row r="12" spans="1:15" s="55" customFormat="1" x14ac:dyDescent="0.15">
      <c r="A12" s="1" t="s">
        <v>264</v>
      </c>
      <c r="B12" s="4"/>
      <c r="C12" s="170"/>
      <c r="D12" s="171"/>
      <c r="E12" s="171"/>
      <c r="F12" s="172" t="s">
        <v>265</v>
      </c>
      <c r="G12" s="172"/>
      <c r="H12" s="172"/>
      <c r="I12" s="172"/>
      <c r="J12" s="158"/>
      <c r="K12" s="158"/>
      <c r="L12" s="173"/>
      <c r="M12" s="174">
        <v>343</v>
      </c>
      <c r="N12" s="175"/>
      <c r="O12" s="169"/>
    </row>
    <row r="13" spans="1:15" s="55" customFormat="1" x14ac:dyDescent="0.15">
      <c r="A13" s="1" t="s">
        <v>266</v>
      </c>
      <c r="B13" s="4"/>
      <c r="C13" s="170"/>
      <c r="D13" s="171"/>
      <c r="E13" s="171"/>
      <c r="F13" s="172" t="s">
        <v>267</v>
      </c>
      <c r="G13" s="172"/>
      <c r="H13" s="172"/>
      <c r="I13" s="172"/>
      <c r="J13" s="158"/>
      <c r="K13" s="158"/>
      <c r="L13" s="173"/>
      <c r="M13" s="174">
        <v>2992</v>
      </c>
      <c r="N13" s="175"/>
      <c r="O13" s="169"/>
    </row>
    <row r="14" spans="1:15" s="55" customFormat="1" x14ac:dyDescent="0.15">
      <c r="A14" s="1" t="s">
        <v>268</v>
      </c>
      <c r="B14" s="4"/>
      <c r="C14" s="176"/>
      <c r="D14" s="158"/>
      <c r="E14" s="158"/>
      <c r="F14" s="158" t="s">
        <v>269</v>
      </c>
      <c r="G14" s="158"/>
      <c r="H14" s="158"/>
      <c r="I14" s="158"/>
      <c r="J14" s="158"/>
      <c r="K14" s="158"/>
      <c r="L14" s="173"/>
      <c r="M14" s="174">
        <v>19</v>
      </c>
      <c r="N14" s="175"/>
      <c r="O14" s="169"/>
    </row>
    <row r="15" spans="1:15" s="55" customFormat="1" x14ac:dyDescent="0.15">
      <c r="A15" s="1" t="s">
        <v>270</v>
      </c>
      <c r="B15" s="4"/>
      <c r="C15" s="177"/>
      <c r="D15" s="178"/>
      <c r="E15" s="158"/>
      <c r="F15" s="178" t="s">
        <v>271</v>
      </c>
      <c r="G15" s="178"/>
      <c r="H15" s="178"/>
      <c r="I15" s="178"/>
      <c r="J15" s="158"/>
      <c r="K15" s="158"/>
      <c r="L15" s="173"/>
      <c r="M15" s="174">
        <v>3</v>
      </c>
      <c r="N15" s="175"/>
      <c r="O15" s="169"/>
    </row>
    <row r="16" spans="1:15" s="55" customFormat="1" x14ac:dyDescent="0.15">
      <c r="A16" s="1" t="s">
        <v>272</v>
      </c>
      <c r="B16" s="4"/>
      <c r="C16" s="176"/>
      <c r="D16" s="178"/>
      <c r="E16" s="158" t="s">
        <v>273</v>
      </c>
      <c r="F16" s="178"/>
      <c r="G16" s="178"/>
      <c r="H16" s="178"/>
      <c r="I16" s="178"/>
      <c r="J16" s="158"/>
      <c r="K16" s="158"/>
      <c r="L16" s="173"/>
      <c r="M16" s="174">
        <f>SUM(M17:M20)</f>
        <v>79</v>
      </c>
      <c r="N16" s="175"/>
      <c r="O16" s="169"/>
    </row>
    <row r="17" spans="1:15" s="55" customFormat="1" x14ac:dyDescent="0.15">
      <c r="A17" s="1" t="s">
        <v>274</v>
      </c>
      <c r="B17" s="4"/>
      <c r="C17" s="176"/>
      <c r="D17" s="178"/>
      <c r="E17" s="178"/>
      <c r="F17" s="158" t="s">
        <v>275</v>
      </c>
      <c r="G17" s="178"/>
      <c r="H17" s="178"/>
      <c r="I17" s="178"/>
      <c r="J17" s="158"/>
      <c r="K17" s="158"/>
      <c r="L17" s="173"/>
      <c r="M17" s="174">
        <v>75</v>
      </c>
      <c r="N17" s="175"/>
      <c r="O17" s="169"/>
    </row>
    <row r="18" spans="1:15" s="55" customFormat="1" x14ac:dyDescent="0.15">
      <c r="A18" s="1" t="s">
        <v>276</v>
      </c>
      <c r="B18" s="4"/>
      <c r="C18" s="176"/>
      <c r="D18" s="178"/>
      <c r="E18" s="178"/>
      <c r="F18" s="158" t="s">
        <v>277</v>
      </c>
      <c r="G18" s="178"/>
      <c r="H18" s="178"/>
      <c r="I18" s="178"/>
      <c r="J18" s="158"/>
      <c r="K18" s="158"/>
      <c r="L18" s="173"/>
      <c r="M18" s="174" t="s">
        <v>251</v>
      </c>
      <c r="N18" s="175"/>
      <c r="O18" s="169"/>
    </row>
    <row r="19" spans="1:15" s="55" customFormat="1" x14ac:dyDescent="0.15">
      <c r="A19" s="1" t="s">
        <v>278</v>
      </c>
      <c r="B19" s="4"/>
      <c r="C19" s="176"/>
      <c r="D19" s="158"/>
      <c r="E19" s="178"/>
      <c r="F19" s="158" t="s">
        <v>279</v>
      </c>
      <c r="G19" s="178"/>
      <c r="H19" s="178"/>
      <c r="I19" s="178"/>
      <c r="J19" s="158"/>
      <c r="K19" s="158"/>
      <c r="L19" s="173"/>
      <c r="M19" s="174" t="s">
        <v>251</v>
      </c>
      <c r="N19" s="179"/>
      <c r="O19" s="169"/>
    </row>
    <row r="20" spans="1:15" s="55" customFormat="1" x14ac:dyDescent="0.15">
      <c r="A20" s="1" t="s">
        <v>280</v>
      </c>
      <c r="B20" s="4"/>
      <c r="C20" s="176"/>
      <c r="D20" s="158"/>
      <c r="E20" s="180"/>
      <c r="F20" s="178" t="s">
        <v>271</v>
      </c>
      <c r="G20" s="158"/>
      <c r="H20" s="178"/>
      <c r="I20" s="178"/>
      <c r="J20" s="158"/>
      <c r="K20" s="158"/>
      <c r="L20" s="173"/>
      <c r="M20" s="174">
        <v>4</v>
      </c>
      <c r="N20" s="175"/>
      <c r="O20" s="169"/>
    </row>
    <row r="21" spans="1:15" s="55" customFormat="1" x14ac:dyDescent="0.15">
      <c r="A21" s="1" t="s">
        <v>281</v>
      </c>
      <c r="B21" s="4"/>
      <c r="C21" s="176"/>
      <c r="D21" s="158" t="s">
        <v>282</v>
      </c>
      <c r="E21" s="180"/>
      <c r="F21" s="178"/>
      <c r="G21" s="178"/>
      <c r="H21" s="178"/>
      <c r="I21" s="178"/>
      <c r="J21" s="158"/>
      <c r="K21" s="158"/>
      <c r="L21" s="173"/>
      <c r="M21" s="174">
        <f>SUM(M22:M25)</f>
        <v>3503</v>
      </c>
      <c r="N21" s="175"/>
      <c r="O21" s="169"/>
    </row>
    <row r="22" spans="1:15" s="55" customFormat="1" x14ac:dyDescent="0.15">
      <c r="A22" s="1" t="s">
        <v>283</v>
      </c>
      <c r="B22" s="4"/>
      <c r="C22" s="176"/>
      <c r="D22" s="158"/>
      <c r="E22" s="180" t="s">
        <v>284</v>
      </c>
      <c r="F22" s="178"/>
      <c r="G22" s="178"/>
      <c r="H22" s="178"/>
      <c r="I22" s="178"/>
      <c r="J22" s="158"/>
      <c r="K22" s="158"/>
      <c r="L22" s="173"/>
      <c r="M22" s="174">
        <v>2815</v>
      </c>
      <c r="N22" s="175"/>
      <c r="O22" s="169"/>
    </row>
    <row r="23" spans="1:15" s="55" customFormat="1" x14ac:dyDescent="0.15">
      <c r="A23" s="1" t="s">
        <v>285</v>
      </c>
      <c r="B23" s="4"/>
      <c r="C23" s="176"/>
      <c r="D23" s="158"/>
      <c r="E23" s="180" t="s">
        <v>286</v>
      </c>
      <c r="F23" s="178"/>
      <c r="G23" s="178"/>
      <c r="H23" s="178"/>
      <c r="I23" s="178"/>
      <c r="J23" s="158"/>
      <c r="K23" s="158"/>
      <c r="L23" s="173"/>
      <c r="M23" s="174" t="s">
        <v>401</v>
      </c>
      <c r="N23" s="175"/>
      <c r="O23" s="169"/>
    </row>
    <row r="24" spans="1:15" s="55" customFormat="1" x14ac:dyDescent="0.15">
      <c r="A24" s="1" t="s">
        <v>287</v>
      </c>
      <c r="B24" s="4"/>
      <c r="C24" s="176"/>
      <c r="D24" s="158"/>
      <c r="E24" s="180" t="s">
        <v>288</v>
      </c>
      <c r="F24" s="178"/>
      <c r="G24" s="178"/>
      <c r="H24" s="178"/>
      <c r="I24" s="178"/>
      <c r="J24" s="158"/>
      <c r="K24" s="158"/>
      <c r="L24" s="173"/>
      <c r="M24" s="174">
        <v>573</v>
      </c>
      <c r="N24" s="175"/>
      <c r="O24" s="169"/>
    </row>
    <row r="25" spans="1:15" s="55" customFormat="1" x14ac:dyDescent="0.15">
      <c r="A25" s="1" t="s">
        <v>289</v>
      </c>
      <c r="B25" s="4"/>
      <c r="C25" s="298"/>
      <c r="D25" s="299"/>
      <c r="E25" s="21" t="s">
        <v>290</v>
      </c>
      <c r="F25" s="22"/>
      <c r="G25" s="22"/>
      <c r="H25" s="22"/>
      <c r="I25" s="21"/>
      <c r="J25" s="299"/>
      <c r="K25" s="299"/>
      <c r="L25" s="300"/>
      <c r="M25" s="301">
        <v>115</v>
      </c>
      <c r="N25" s="302"/>
      <c r="O25" s="303"/>
    </row>
    <row r="26" spans="1:15" s="55" customFormat="1" x14ac:dyDescent="0.15">
      <c r="A26" s="1" t="s">
        <v>291</v>
      </c>
      <c r="B26" s="4"/>
      <c r="C26" s="176"/>
      <c r="D26" s="158" t="s">
        <v>292</v>
      </c>
      <c r="E26" s="180"/>
      <c r="F26" s="178"/>
      <c r="G26" s="178"/>
      <c r="H26" s="178"/>
      <c r="I26" s="180"/>
      <c r="J26" s="158"/>
      <c r="K26" s="158"/>
      <c r="L26" s="173"/>
      <c r="M26" s="174" t="s">
        <v>100</v>
      </c>
      <c r="N26" s="175"/>
      <c r="O26" s="169"/>
    </row>
    <row r="27" spans="1:15" s="55" customFormat="1" x14ac:dyDescent="0.15">
      <c r="A27" s="1" t="s">
        <v>293</v>
      </c>
      <c r="B27" s="4"/>
      <c r="C27" s="176"/>
      <c r="D27" s="158"/>
      <c r="E27" s="180" t="s">
        <v>294</v>
      </c>
      <c r="F27" s="178"/>
      <c r="G27" s="178"/>
      <c r="H27" s="178"/>
      <c r="I27" s="178"/>
      <c r="J27" s="158"/>
      <c r="K27" s="158"/>
      <c r="L27" s="173"/>
      <c r="M27" s="174" t="s">
        <v>251</v>
      </c>
      <c r="N27" s="175"/>
      <c r="O27" s="169"/>
    </row>
    <row r="28" spans="1:15" s="55" customFormat="1" x14ac:dyDescent="0.15">
      <c r="A28" s="1" t="s">
        <v>295</v>
      </c>
      <c r="B28" s="4"/>
      <c r="C28" s="176"/>
      <c r="D28" s="158"/>
      <c r="E28" s="180" t="s">
        <v>271</v>
      </c>
      <c r="F28" s="178"/>
      <c r="G28" s="178"/>
      <c r="H28" s="178"/>
      <c r="I28" s="178"/>
      <c r="J28" s="158"/>
      <c r="K28" s="158"/>
      <c r="L28" s="173"/>
      <c r="M28" s="174" t="s">
        <v>251</v>
      </c>
      <c r="N28" s="175"/>
      <c r="O28" s="169"/>
    </row>
    <row r="29" spans="1:15" s="55" customFormat="1" x14ac:dyDescent="0.15">
      <c r="A29" s="1" t="s">
        <v>296</v>
      </c>
      <c r="B29" s="4"/>
      <c r="C29" s="176"/>
      <c r="D29" s="158" t="s">
        <v>297</v>
      </c>
      <c r="E29" s="180"/>
      <c r="F29" s="178"/>
      <c r="G29" s="178"/>
      <c r="H29" s="178"/>
      <c r="I29" s="178"/>
      <c r="J29" s="158"/>
      <c r="K29" s="158"/>
      <c r="L29" s="173"/>
      <c r="M29" s="174">
        <v>0</v>
      </c>
      <c r="N29" s="175"/>
      <c r="O29" s="169"/>
    </row>
    <row r="30" spans="1:15" s="55" customFormat="1" x14ac:dyDescent="0.15">
      <c r="A30" s="1" t="s">
        <v>298</v>
      </c>
      <c r="B30" s="4"/>
      <c r="C30" s="181" t="s">
        <v>299</v>
      </c>
      <c r="D30" s="182"/>
      <c r="E30" s="183"/>
      <c r="F30" s="184"/>
      <c r="G30" s="184"/>
      <c r="H30" s="184"/>
      <c r="I30" s="184"/>
      <c r="J30" s="182"/>
      <c r="K30" s="182"/>
      <c r="L30" s="185"/>
      <c r="M30" s="186">
        <f>-M10+M21+M29</f>
        <v>67</v>
      </c>
      <c r="N30" s="187"/>
      <c r="O30" s="169"/>
    </row>
    <row r="31" spans="1:15" s="55" customFormat="1" x14ac:dyDescent="0.15">
      <c r="A31" s="1"/>
      <c r="B31" s="4"/>
      <c r="C31" s="176" t="s">
        <v>300</v>
      </c>
      <c r="D31" s="158"/>
      <c r="E31" s="180"/>
      <c r="F31" s="178"/>
      <c r="G31" s="178"/>
      <c r="H31" s="178"/>
      <c r="I31" s="180"/>
      <c r="J31" s="158"/>
      <c r="K31" s="158"/>
      <c r="L31" s="173"/>
      <c r="M31" s="188"/>
      <c r="N31" s="189"/>
      <c r="O31" s="169"/>
    </row>
    <row r="32" spans="1:15" s="55" customFormat="1" x14ac:dyDescent="0.15">
      <c r="A32" s="1" t="s">
        <v>301</v>
      </c>
      <c r="B32" s="4"/>
      <c r="C32" s="176"/>
      <c r="D32" s="158" t="s">
        <v>302</v>
      </c>
      <c r="E32" s="180"/>
      <c r="F32" s="178"/>
      <c r="G32" s="178"/>
      <c r="H32" s="178"/>
      <c r="I32" s="178"/>
      <c r="J32" s="158"/>
      <c r="K32" s="158"/>
      <c r="L32" s="173"/>
      <c r="M32" s="174">
        <f>SUM(M33:M37)</f>
        <v>563</v>
      </c>
      <c r="N32" s="175"/>
      <c r="O32" s="169"/>
    </row>
    <row r="33" spans="1:15" s="55" customFormat="1" x14ac:dyDescent="0.15">
      <c r="A33" s="1" t="s">
        <v>303</v>
      </c>
      <c r="B33" s="4"/>
      <c r="C33" s="176"/>
      <c r="D33" s="158"/>
      <c r="E33" s="180" t="s">
        <v>304</v>
      </c>
      <c r="F33" s="178"/>
      <c r="G33" s="178"/>
      <c r="H33" s="178"/>
      <c r="I33" s="178"/>
      <c r="J33" s="158"/>
      <c r="K33" s="158"/>
      <c r="L33" s="173"/>
      <c r="M33" s="174">
        <v>323</v>
      </c>
      <c r="N33" s="175"/>
      <c r="O33" s="169"/>
    </row>
    <row r="34" spans="1:15" s="55" customFormat="1" x14ac:dyDescent="0.15">
      <c r="A34" s="1" t="s">
        <v>305</v>
      </c>
      <c r="B34" s="4"/>
      <c r="C34" s="176"/>
      <c r="D34" s="158"/>
      <c r="E34" s="180" t="s">
        <v>306</v>
      </c>
      <c r="F34" s="178"/>
      <c r="G34" s="178"/>
      <c r="H34" s="178"/>
      <c r="I34" s="178"/>
      <c r="J34" s="158"/>
      <c r="K34" s="158"/>
      <c r="L34" s="173"/>
      <c r="M34" s="174">
        <v>240</v>
      </c>
      <c r="N34" s="175"/>
      <c r="O34" s="169"/>
    </row>
    <row r="35" spans="1:15" s="55" customFormat="1" x14ac:dyDescent="0.15">
      <c r="A35" s="1" t="s">
        <v>307</v>
      </c>
      <c r="B35" s="4"/>
      <c r="C35" s="176"/>
      <c r="D35" s="158"/>
      <c r="E35" s="180" t="s">
        <v>308</v>
      </c>
      <c r="F35" s="178"/>
      <c r="G35" s="178"/>
      <c r="H35" s="178"/>
      <c r="I35" s="178"/>
      <c r="J35" s="158"/>
      <c r="K35" s="158"/>
      <c r="L35" s="173"/>
      <c r="M35" s="174" t="s">
        <v>251</v>
      </c>
      <c r="N35" s="175"/>
      <c r="O35" s="169"/>
    </row>
    <row r="36" spans="1:15" s="55" customFormat="1" x14ac:dyDescent="0.15">
      <c r="A36" s="1" t="s">
        <v>309</v>
      </c>
      <c r="B36" s="4"/>
      <c r="C36" s="176"/>
      <c r="D36" s="158"/>
      <c r="E36" s="180" t="s">
        <v>310</v>
      </c>
      <c r="F36" s="178"/>
      <c r="G36" s="178"/>
      <c r="H36" s="178"/>
      <c r="I36" s="178"/>
      <c r="J36" s="158"/>
      <c r="K36" s="158"/>
      <c r="L36" s="173"/>
      <c r="M36" s="174" t="s">
        <v>398</v>
      </c>
      <c r="N36" s="175"/>
      <c r="O36" s="169"/>
    </row>
    <row r="37" spans="1:15" s="55" customFormat="1" x14ac:dyDescent="0.15">
      <c r="A37" s="1" t="s">
        <v>311</v>
      </c>
      <c r="B37" s="4"/>
      <c r="C37" s="176"/>
      <c r="D37" s="158"/>
      <c r="E37" s="180" t="s">
        <v>271</v>
      </c>
      <c r="F37" s="178"/>
      <c r="G37" s="178"/>
      <c r="H37" s="178"/>
      <c r="I37" s="178"/>
      <c r="J37" s="158"/>
      <c r="K37" s="158"/>
      <c r="L37" s="173"/>
      <c r="M37" s="174" t="s">
        <v>251</v>
      </c>
      <c r="N37" s="175"/>
      <c r="O37" s="169"/>
    </row>
    <row r="38" spans="1:15" s="55" customFormat="1" x14ac:dyDescent="0.15">
      <c r="A38" s="1" t="s">
        <v>312</v>
      </c>
      <c r="B38" s="4"/>
      <c r="C38" s="176"/>
      <c r="D38" s="158" t="s">
        <v>313</v>
      </c>
      <c r="E38" s="180"/>
      <c r="F38" s="178"/>
      <c r="G38" s="178"/>
      <c r="H38" s="178"/>
      <c r="I38" s="180"/>
      <c r="J38" s="158"/>
      <c r="K38" s="158"/>
      <c r="L38" s="173"/>
      <c r="M38" s="174">
        <f>SUM(M39:M43)</f>
        <v>124</v>
      </c>
      <c r="N38" s="175"/>
      <c r="O38" s="169"/>
    </row>
    <row r="39" spans="1:15" s="55" customFormat="1" x14ac:dyDescent="0.15">
      <c r="A39" s="1" t="s">
        <v>314</v>
      </c>
      <c r="B39" s="4"/>
      <c r="C39" s="176"/>
      <c r="D39" s="158"/>
      <c r="E39" s="180" t="s">
        <v>286</v>
      </c>
      <c r="F39" s="178"/>
      <c r="G39" s="178"/>
      <c r="H39" s="178"/>
      <c r="I39" s="180"/>
      <c r="J39" s="158"/>
      <c r="K39" s="158"/>
      <c r="L39" s="173"/>
      <c r="M39" s="174">
        <v>0</v>
      </c>
      <c r="N39" s="175"/>
      <c r="O39" s="169"/>
    </row>
    <row r="40" spans="1:15" s="55" customFormat="1" x14ac:dyDescent="0.15">
      <c r="A40" s="1" t="s">
        <v>315</v>
      </c>
      <c r="B40" s="4"/>
      <c r="C40" s="176"/>
      <c r="D40" s="158"/>
      <c r="E40" s="180" t="s">
        <v>316</v>
      </c>
      <c r="F40" s="178"/>
      <c r="G40" s="178"/>
      <c r="H40" s="178"/>
      <c r="I40" s="180"/>
      <c r="J40" s="158"/>
      <c r="K40" s="158"/>
      <c r="L40" s="173"/>
      <c r="M40" s="174" t="s">
        <v>251</v>
      </c>
      <c r="N40" s="175"/>
      <c r="O40" s="169"/>
    </row>
    <row r="41" spans="1:15" s="55" customFormat="1" x14ac:dyDescent="0.15">
      <c r="A41" s="1" t="s">
        <v>317</v>
      </c>
      <c r="B41" s="4"/>
      <c r="C41" s="176"/>
      <c r="D41" s="158"/>
      <c r="E41" s="180" t="s">
        <v>318</v>
      </c>
      <c r="F41" s="178"/>
      <c r="G41" s="158"/>
      <c r="H41" s="178"/>
      <c r="I41" s="178"/>
      <c r="J41" s="158"/>
      <c r="K41" s="158"/>
      <c r="L41" s="173"/>
      <c r="M41" s="174" t="s">
        <v>251</v>
      </c>
      <c r="N41" s="175"/>
      <c r="O41" s="169"/>
    </row>
    <row r="42" spans="1:15" s="55" customFormat="1" x14ac:dyDescent="0.15">
      <c r="A42" s="1" t="s">
        <v>319</v>
      </c>
      <c r="B42" s="4"/>
      <c r="C42" s="176"/>
      <c r="D42" s="158"/>
      <c r="E42" s="180" t="s">
        <v>320</v>
      </c>
      <c r="F42" s="178"/>
      <c r="G42" s="158"/>
      <c r="H42" s="178"/>
      <c r="I42" s="178"/>
      <c r="J42" s="158"/>
      <c r="K42" s="158"/>
      <c r="L42" s="173"/>
      <c r="M42" s="174">
        <v>1</v>
      </c>
      <c r="N42" s="175"/>
      <c r="O42" s="169"/>
    </row>
    <row r="43" spans="1:15" s="55" customFormat="1" x14ac:dyDescent="0.15">
      <c r="A43" s="1" t="s">
        <v>321</v>
      </c>
      <c r="B43" s="4"/>
      <c r="C43" s="176"/>
      <c r="D43" s="158"/>
      <c r="E43" s="180" t="s">
        <v>290</v>
      </c>
      <c r="F43" s="178"/>
      <c r="G43" s="178"/>
      <c r="H43" s="178"/>
      <c r="I43" s="178"/>
      <c r="J43" s="158"/>
      <c r="K43" s="158"/>
      <c r="L43" s="173"/>
      <c r="M43" s="174">
        <v>123</v>
      </c>
      <c r="N43" s="175"/>
      <c r="O43" s="169"/>
    </row>
    <row r="44" spans="1:15" s="55" customFormat="1" x14ac:dyDescent="0.15">
      <c r="A44" s="1" t="s">
        <v>322</v>
      </c>
      <c r="B44" s="4"/>
      <c r="C44" s="181" t="s">
        <v>323</v>
      </c>
      <c r="D44" s="182"/>
      <c r="E44" s="183"/>
      <c r="F44" s="184"/>
      <c r="G44" s="184"/>
      <c r="H44" s="184"/>
      <c r="I44" s="184"/>
      <c r="J44" s="182"/>
      <c r="K44" s="182"/>
      <c r="L44" s="185"/>
      <c r="M44" s="186">
        <f>-M32+M38</f>
        <v>-439</v>
      </c>
      <c r="N44" s="187"/>
      <c r="O44" s="169"/>
    </row>
    <row r="45" spans="1:15" s="55" customFormat="1" x14ac:dyDescent="0.15">
      <c r="A45" s="1"/>
      <c r="B45" s="4"/>
      <c r="C45" s="176" t="s">
        <v>324</v>
      </c>
      <c r="D45" s="158"/>
      <c r="E45" s="180"/>
      <c r="F45" s="178"/>
      <c r="G45" s="178"/>
      <c r="H45" s="178"/>
      <c r="I45" s="178"/>
      <c r="J45" s="158"/>
      <c r="K45" s="158"/>
      <c r="L45" s="173"/>
      <c r="M45" s="188"/>
      <c r="N45" s="189"/>
      <c r="O45" s="169"/>
    </row>
    <row r="46" spans="1:15" s="55" customFormat="1" x14ac:dyDescent="0.15">
      <c r="A46" s="1" t="s">
        <v>325</v>
      </c>
      <c r="B46" s="4"/>
      <c r="C46" s="176"/>
      <c r="D46" s="158" t="s">
        <v>326</v>
      </c>
      <c r="E46" s="180"/>
      <c r="F46" s="178"/>
      <c r="G46" s="178"/>
      <c r="H46" s="178"/>
      <c r="I46" s="178"/>
      <c r="J46" s="158"/>
      <c r="K46" s="158"/>
      <c r="L46" s="173"/>
      <c r="M46" s="174">
        <f>SUM(M47:M48)</f>
        <v>200</v>
      </c>
      <c r="N46" s="175"/>
      <c r="O46" s="169"/>
    </row>
    <row r="47" spans="1:15" s="55" customFormat="1" x14ac:dyDescent="0.15">
      <c r="A47" s="1" t="s">
        <v>327</v>
      </c>
      <c r="B47" s="4"/>
      <c r="C47" s="176"/>
      <c r="D47" s="158"/>
      <c r="E47" s="180" t="s">
        <v>328</v>
      </c>
      <c r="F47" s="178"/>
      <c r="G47" s="178"/>
      <c r="H47" s="178"/>
      <c r="I47" s="178"/>
      <c r="J47" s="158"/>
      <c r="K47" s="158"/>
      <c r="L47" s="173"/>
      <c r="M47" s="174">
        <v>200</v>
      </c>
      <c r="N47" s="175"/>
      <c r="O47" s="169"/>
    </row>
    <row r="48" spans="1:15" s="55" customFormat="1" x14ac:dyDescent="0.15">
      <c r="A48" s="1" t="s">
        <v>329</v>
      </c>
      <c r="B48" s="4"/>
      <c r="C48" s="176"/>
      <c r="D48" s="158"/>
      <c r="E48" s="180" t="s">
        <v>271</v>
      </c>
      <c r="F48" s="178"/>
      <c r="G48" s="178"/>
      <c r="H48" s="178"/>
      <c r="I48" s="178"/>
      <c r="J48" s="158"/>
      <c r="K48" s="158"/>
      <c r="L48" s="173"/>
      <c r="M48" s="190" t="s">
        <v>398</v>
      </c>
      <c r="N48" s="175"/>
      <c r="O48" s="169"/>
    </row>
    <row r="49" spans="1:15" s="55" customFormat="1" x14ac:dyDescent="0.15">
      <c r="A49" s="1" t="s">
        <v>330</v>
      </c>
      <c r="B49" s="4"/>
      <c r="C49" s="176"/>
      <c r="D49" s="158" t="s">
        <v>331</v>
      </c>
      <c r="E49" s="180"/>
      <c r="F49" s="178"/>
      <c r="G49" s="178"/>
      <c r="H49" s="178"/>
      <c r="I49" s="178"/>
      <c r="J49" s="158"/>
      <c r="K49" s="158"/>
      <c r="L49" s="173"/>
      <c r="M49" s="174">
        <f>SUM(M50:M51)</f>
        <v>160</v>
      </c>
      <c r="N49" s="175"/>
      <c r="O49" s="169"/>
    </row>
    <row r="50" spans="1:15" s="55" customFormat="1" x14ac:dyDescent="0.15">
      <c r="A50" s="1" t="s">
        <v>332</v>
      </c>
      <c r="B50" s="4"/>
      <c r="C50" s="176"/>
      <c r="D50" s="158"/>
      <c r="E50" s="180" t="s">
        <v>333</v>
      </c>
      <c r="F50" s="178"/>
      <c r="G50" s="178"/>
      <c r="H50" s="178"/>
      <c r="I50" s="172"/>
      <c r="J50" s="158"/>
      <c r="K50" s="158"/>
      <c r="L50" s="173"/>
      <c r="M50" s="174">
        <v>40</v>
      </c>
      <c r="N50" s="175"/>
      <c r="O50" s="169"/>
    </row>
    <row r="51" spans="1:15" s="55" customFormat="1" x14ac:dyDescent="0.15">
      <c r="A51" s="1" t="s">
        <v>334</v>
      </c>
      <c r="B51" s="4"/>
      <c r="C51" s="176"/>
      <c r="D51" s="158"/>
      <c r="E51" s="180" t="s">
        <v>290</v>
      </c>
      <c r="F51" s="178"/>
      <c r="G51" s="178"/>
      <c r="H51" s="178"/>
      <c r="I51" s="191"/>
      <c r="J51" s="158"/>
      <c r="K51" s="158"/>
      <c r="L51" s="173"/>
      <c r="M51" s="174">
        <v>120</v>
      </c>
      <c r="N51" s="175"/>
      <c r="O51" s="169"/>
    </row>
    <row r="52" spans="1:15" s="55" customFormat="1" x14ac:dyDescent="0.15">
      <c r="A52" s="1" t="s">
        <v>335</v>
      </c>
      <c r="B52" s="4"/>
      <c r="C52" s="181" t="s">
        <v>336</v>
      </c>
      <c r="D52" s="182"/>
      <c r="E52" s="183"/>
      <c r="F52" s="184"/>
      <c r="G52" s="184"/>
      <c r="H52" s="184"/>
      <c r="I52" s="192"/>
      <c r="J52" s="182"/>
      <c r="K52" s="182"/>
      <c r="L52" s="185"/>
      <c r="M52" s="186">
        <f>-M46+M49</f>
        <v>-40</v>
      </c>
      <c r="N52" s="187"/>
      <c r="O52" s="169"/>
    </row>
    <row r="53" spans="1:15" s="55" customFormat="1" x14ac:dyDescent="0.15">
      <c r="A53" s="1" t="s">
        <v>337</v>
      </c>
      <c r="B53" s="4"/>
      <c r="C53" s="374" t="s">
        <v>338</v>
      </c>
      <c r="D53" s="375"/>
      <c r="E53" s="375"/>
      <c r="F53" s="375"/>
      <c r="G53" s="375"/>
      <c r="H53" s="375"/>
      <c r="I53" s="375"/>
      <c r="J53" s="375"/>
      <c r="K53" s="375"/>
      <c r="L53" s="376"/>
      <c r="M53" s="186">
        <f>M30+M44+M52</f>
        <v>-412</v>
      </c>
      <c r="N53" s="187"/>
      <c r="O53" s="169"/>
    </row>
    <row r="54" spans="1:15" s="55" customFormat="1" ht="14.25" thickBot="1" x14ac:dyDescent="0.2">
      <c r="A54" s="1" t="s">
        <v>339</v>
      </c>
      <c r="B54" s="4"/>
      <c r="C54" s="352" t="s">
        <v>340</v>
      </c>
      <c r="D54" s="353"/>
      <c r="E54" s="353"/>
      <c r="F54" s="353"/>
      <c r="G54" s="353"/>
      <c r="H54" s="353"/>
      <c r="I54" s="353"/>
      <c r="J54" s="353"/>
      <c r="K54" s="353"/>
      <c r="L54" s="354"/>
      <c r="M54" s="186">
        <v>618</v>
      </c>
      <c r="N54" s="187"/>
      <c r="O54" s="169"/>
    </row>
    <row r="55" spans="1:15" s="55" customFormat="1" ht="14.25" hidden="1" thickBot="1" x14ac:dyDescent="0.2">
      <c r="A55" s="1">
        <v>4435000</v>
      </c>
      <c r="B55" s="4"/>
      <c r="C55" s="355" t="s">
        <v>341</v>
      </c>
      <c r="D55" s="356"/>
      <c r="E55" s="356"/>
      <c r="F55" s="356"/>
      <c r="G55" s="356"/>
      <c r="H55" s="356"/>
      <c r="I55" s="356"/>
      <c r="J55" s="356"/>
      <c r="K55" s="356"/>
      <c r="L55" s="357"/>
      <c r="M55" s="193" t="s">
        <v>251</v>
      </c>
      <c r="N55" s="187"/>
      <c r="O55" s="169"/>
    </row>
    <row r="56" spans="1:15" s="55" customFormat="1" ht="14.25" thickBot="1" x14ac:dyDescent="0.2">
      <c r="A56" s="1" t="s">
        <v>342</v>
      </c>
      <c r="B56" s="4"/>
      <c r="C56" s="358" t="s">
        <v>343</v>
      </c>
      <c r="D56" s="359"/>
      <c r="E56" s="359"/>
      <c r="F56" s="359"/>
      <c r="G56" s="359"/>
      <c r="H56" s="359"/>
      <c r="I56" s="359"/>
      <c r="J56" s="359"/>
      <c r="K56" s="359"/>
      <c r="L56" s="360"/>
      <c r="M56" s="194">
        <f>M53+M54</f>
        <v>206</v>
      </c>
      <c r="N56" s="195"/>
      <c r="O56" s="169"/>
    </row>
    <row r="57" spans="1:15" s="55" customFormat="1" ht="14.25" thickBot="1" x14ac:dyDescent="0.2">
      <c r="A57" s="1"/>
      <c r="B57" s="4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7"/>
      <c r="N57" s="198"/>
      <c r="O57" s="169"/>
    </row>
    <row r="58" spans="1:15" s="55" customFormat="1" x14ac:dyDescent="0.15">
      <c r="A58" s="1" t="s">
        <v>344</v>
      </c>
      <c r="B58" s="4"/>
      <c r="C58" s="199" t="s">
        <v>345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1">
        <v>8</v>
      </c>
      <c r="N58" s="202"/>
      <c r="O58" s="169"/>
    </row>
    <row r="59" spans="1:15" s="55" customFormat="1" x14ac:dyDescent="0.15">
      <c r="A59" s="1" t="s">
        <v>346</v>
      </c>
      <c r="B59" s="4"/>
      <c r="C59" s="203" t="s">
        <v>347</v>
      </c>
      <c r="D59" s="204"/>
      <c r="E59" s="204"/>
      <c r="F59" s="204"/>
      <c r="G59" s="204"/>
      <c r="H59" s="204"/>
      <c r="I59" s="204"/>
      <c r="J59" s="204"/>
      <c r="K59" s="204"/>
      <c r="L59" s="204"/>
      <c r="M59" s="186">
        <v>-4</v>
      </c>
      <c r="N59" s="187"/>
      <c r="O59" s="169"/>
    </row>
    <row r="60" spans="1:15" s="55" customFormat="1" ht="14.25" thickBot="1" x14ac:dyDescent="0.2">
      <c r="A60" s="1" t="s">
        <v>348</v>
      </c>
      <c r="B60" s="4"/>
      <c r="C60" s="205" t="s">
        <v>349</v>
      </c>
      <c r="D60" s="206"/>
      <c r="E60" s="206"/>
      <c r="F60" s="206"/>
      <c r="G60" s="206"/>
      <c r="H60" s="206"/>
      <c r="I60" s="206"/>
      <c r="J60" s="206"/>
      <c r="K60" s="206"/>
      <c r="L60" s="206"/>
      <c r="M60" s="207">
        <f>M58+M59</f>
        <v>4</v>
      </c>
      <c r="N60" s="208"/>
      <c r="O60" s="169"/>
    </row>
    <row r="61" spans="1:15" s="55" customFormat="1" ht="14.25" thickBot="1" x14ac:dyDescent="0.2">
      <c r="A61" s="1" t="s">
        <v>350</v>
      </c>
      <c r="B61" s="4"/>
      <c r="C61" s="209" t="s">
        <v>351</v>
      </c>
      <c r="D61" s="210"/>
      <c r="E61" s="211"/>
      <c r="F61" s="212"/>
      <c r="G61" s="212"/>
      <c r="H61" s="212"/>
      <c r="I61" s="212"/>
      <c r="J61" s="210"/>
      <c r="K61" s="210"/>
      <c r="L61" s="210"/>
      <c r="M61" s="194">
        <f>M56+M60</f>
        <v>210</v>
      </c>
      <c r="N61" s="195"/>
      <c r="O61" s="169"/>
    </row>
    <row r="62" spans="1:15" s="55" customFormat="1" ht="6.75" customHeight="1" x14ac:dyDescent="0.15">
      <c r="A62" s="1"/>
      <c r="B62" s="4"/>
      <c r="C62" s="157"/>
      <c r="D62" s="157"/>
      <c r="E62" s="213"/>
      <c r="F62" s="214"/>
      <c r="G62" s="214"/>
      <c r="H62" s="214"/>
      <c r="I62" s="215"/>
      <c r="J62" s="216"/>
      <c r="K62" s="216"/>
      <c r="L62" s="216"/>
      <c r="M62" s="4"/>
      <c r="N62" s="4"/>
    </row>
    <row r="63" spans="1:15" s="55" customFormat="1" x14ac:dyDescent="0.15">
      <c r="A63" s="1"/>
      <c r="B63" s="4"/>
      <c r="C63" s="157"/>
      <c r="D63" s="217"/>
      <c r="E63" s="213"/>
      <c r="F63" s="214"/>
      <c r="G63" s="214"/>
      <c r="H63" s="214"/>
      <c r="I63" s="218"/>
      <c r="J63" s="216"/>
      <c r="K63" s="216"/>
      <c r="L63" s="216"/>
      <c r="M63" s="4"/>
      <c r="N63" s="4"/>
    </row>
  </sheetData>
  <mergeCells count="10">
    <mergeCell ref="C53:L53"/>
    <mergeCell ref="C54:L54"/>
    <mergeCell ref="C55:L55"/>
    <mergeCell ref="C56:L56"/>
    <mergeCell ref="M1:O1"/>
    <mergeCell ref="C3:N3"/>
    <mergeCell ref="C4:N4"/>
    <mergeCell ref="C5:N5"/>
    <mergeCell ref="C7:L8"/>
    <mergeCell ref="M7:N8"/>
  </mergeCells>
  <phoneticPr fontId="13"/>
  <pageMargins left="0.7" right="0.7" top="0.39370078740157477" bottom="0.3937007874015747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44"/>
  <sheetViews>
    <sheetView view="pageBreakPreview" topLeftCell="B1" zoomScaleNormal="85" zoomScaleSheetLayoutView="100" workbookViewId="0">
      <selection activeCell="E65" sqref="E65"/>
    </sheetView>
  </sheetViews>
  <sheetFormatPr defaultRowHeight="13.5" x14ac:dyDescent="0.15"/>
  <cols>
    <col min="1" max="1" width="0" style="56" hidden="1" customWidth="1"/>
    <col min="2" max="2" width="0.625" style="8" customWidth="1"/>
    <col min="3" max="3" width="1.25" style="85" customWidth="1"/>
    <col min="4" max="12" width="2.125" style="85" customWidth="1"/>
    <col min="13" max="13" width="18.375" style="85" customWidth="1"/>
    <col min="14" max="14" width="21.625" style="85" bestFit="1" customWidth="1"/>
    <col min="15" max="15" width="2.5" style="85" customWidth="1"/>
    <col min="16" max="16" width="0.625" style="85" customWidth="1"/>
    <col min="17" max="16384" width="9" style="8"/>
  </cols>
  <sheetData>
    <row r="1" spans="1:16" x14ac:dyDescent="0.15">
      <c r="A1" s="1"/>
      <c r="C1" s="3" t="s">
        <v>0</v>
      </c>
      <c r="D1" s="54"/>
      <c r="E1" s="54"/>
      <c r="F1" s="54"/>
      <c r="G1" s="54"/>
      <c r="H1" s="54"/>
      <c r="I1" s="54"/>
      <c r="J1" s="4"/>
      <c r="K1" s="4"/>
      <c r="L1" s="4"/>
      <c r="M1" s="4"/>
      <c r="N1" s="4"/>
      <c r="O1" s="7" t="s">
        <v>149</v>
      </c>
      <c r="P1" s="55"/>
    </row>
    <row r="2" spans="1:16" x14ac:dyDescent="0.15">
      <c r="A2" s="1"/>
      <c r="C2" s="54"/>
      <c r="D2" s="54"/>
      <c r="E2" s="54"/>
      <c r="F2" s="54"/>
      <c r="G2" s="54"/>
      <c r="H2" s="54"/>
      <c r="I2" s="54"/>
      <c r="J2" s="4"/>
      <c r="K2" s="4"/>
      <c r="L2" s="4"/>
      <c r="M2" s="4"/>
      <c r="N2" s="4"/>
      <c r="O2" s="4"/>
      <c r="P2" s="55"/>
    </row>
    <row r="3" spans="1:16" ht="24" x14ac:dyDescent="0.2">
      <c r="C3" s="322" t="s">
        <v>150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57"/>
    </row>
    <row r="4" spans="1:16" ht="17.25" x14ac:dyDescent="0.2">
      <c r="C4" s="323" t="s">
        <v>151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57"/>
    </row>
    <row r="5" spans="1:16" ht="17.25" x14ac:dyDescent="0.2">
      <c r="C5" s="323" t="s">
        <v>152</v>
      </c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57"/>
    </row>
    <row r="6" spans="1:16" ht="18" thickBot="1" x14ac:dyDescent="0.25">
      <c r="C6" s="58"/>
      <c r="D6" s="57"/>
      <c r="E6" s="57"/>
      <c r="F6" s="57"/>
      <c r="G6" s="57"/>
      <c r="H6" s="57"/>
      <c r="I6" s="57"/>
      <c r="J6" s="57"/>
      <c r="K6" s="57"/>
      <c r="L6" s="57"/>
      <c r="M6" s="59"/>
      <c r="N6" s="57"/>
      <c r="O6" s="59" t="s">
        <v>4</v>
      </c>
      <c r="P6" s="57"/>
    </row>
    <row r="7" spans="1:16" ht="18" thickBot="1" x14ac:dyDescent="0.25">
      <c r="A7" s="56" t="s">
        <v>5</v>
      </c>
      <c r="C7" s="324" t="s">
        <v>7</v>
      </c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6" t="s">
        <v>8</v>
      </c>
      <c r="O7" s="327"/>
      <c r="P7" s="57"/>
    </row>
    <row r="8" spans="1:16" x14ac:dyDescent="0.15">
      <c r="A8" s="56" t="s">
        <v>153</v>
      </c>
      <c r="C8" s="60"/>
      <c r="D8" s="61" t="s">
        <v>154</v>
      </c>
      <c r="E8" s="61"/>
      <c r="F8" s="62"/>
      <c r="G8" s="61"/>
      <c r="H8" s="61"/>
      <c r="I8" s="61"/>
      <c r="J8" s="61"/>
      <c r="K8" s="62"/>
      <c r="L8" s="62"/>
      <c r="M8" s="62"/>
      <c r="N8" s="63">
        <f>SUM(N9,N24)</f>
        <v>4302</v>
      </c>
      <c r="O8" s="64"/>
      <c r="P8" s="65"/>
    </row>
    <row r="9" spans="1:16" x14ac:dyDescent="0.15">
      <c r="A9" s="56" t="s">
        <v>155</v>
      </c>
      <c r="C9" s="60"/>
      <c r="D9" s="61"/>
      <c r="E9" s="61" t="s">
        <v>156</v>
      </c>
      <c r="F9" s="61"/>
      <c r="G9" s="61"/>
      <c r="H9" s="61"/>
      <c r="I9" s="61"/>
      <c r="J9" s="61"/>
      <c r="K9" s="62"/>
      <c r="L9" s="62"/>
      <c r="M9" s="62"/>
      <c r="N9" s="63">
        <f>SUM(N10,N15,N20)</f>
        <v>4221</v>
      </c>
      <c r="O9" s="64"/>
      <c r="P9" s="65"/>
    </row>
    <row r="10" spans="1:16" x14ac:dyDescent="0.15">
      <c r="A10" s="56" t="s">
        <v>157</v>
      </c>
      <c r="C10" s="60"/>
      <c r="D10" s="61"/>
      <c r="E10" s="61"/>
      <c r="F10" s="61" t="s">
        <v>158</v>
      </c>
      <c r="G10" s="61"/>
      <c r="H10" s="61"/>
      <c r="I10" s="61"/>
      <c r="J10" s="61"/>
      <c r="K10" s="62"/>
      <c r="L10" s="62"/>
      <c r="M10" s="62"/>
      <c r="N10" s="63">
        <f>SUM(N11:N14)</f>
        <v>349</v>
      </c>
      <c r="O10" s="64"/>
      <c r="P10" s="65"/>
    </row>
    <row r="11" spans="1:16" x14ac:dyDescent="0.15">
      <c r="A11" s="56" t="s">
        <v>159</v>
      </c>
      <c r="C11" s="60"/>
      <c r="D11" s="61"/>
      <c r="E11" s="61"/>
      <c r="F11" s="61"/>
      <c r="G11" s="61" t="s">
        <v>160</v>
      </c>
      <c r="H11" s="61"/>
      <c r="I11" s="61"/>
      <c r="J11" s="61"/>
      <c r="K11" s="62"/>
      <c r="L11" s="62"/>
      <c r="M11" s="62"/>
      <c r="N11" s="63">
        <v>262</v>
      </c>
      <c r="O11" s="64"/>
      <c r="P11" s="65"/>
    </row>
    <row r="12" spans="1:16" x14ac:dyDescent="0.15">
      <c r="A12" s="56" t="s">
        <v>161</v>
      </c>
      <c r="C12" s="60"/>
      <c r="D12" s="61"/>
      <c r="E12" s="61"/>
      <c r="F12" s="61"/>
      <c r="G12" s="61" t="s">
        <v>162</v>
      </c>
      <c r="H12" s="61"/>
      <c r="I12" s="61"/>
      <c r="J12" s="61"/>
      <c r="K12" s="62"/>
      <c r="L12" s="62"/>
      <c r="M12" s="62"/>
      <c r="N12" s="63">
        <v>23</v>
      </c>
      <c r="O12" s="64"/>
      <c r="P12" s="65"/>
    </row>
    <row r="13" spans="1:16" x14ac:dyDescent="0.15">
      <c r="A13" s="56" t="s">
        <v>163</v>
      </c>
      <c r="C13" s="60"/>
      <c r="D13" s="61"/>
      <c r="E13" s="61"/>
      <c r="F13" s="61"/>
      <c r="G13" s="61" t="s">
        <v>164</v>
      </c>
      <c r="H13" s="61"/>
      <c r="I13" s="61"/>
      <c r="J13" s="61"/>
      <c r="K13" s="62"/>
      <c r="L13" s="62"/>
      <c r="M13" s="62"/>
      <c r="N13" s="63">
        <v>24</v>
      </c>
      <c r="O13" s="64"/>
      <c r="P13" s="65"/>
    </row>
    <row r="14" spans="1:16" x14ac:dyDescent="0.15">
      <c r="A14" s="56" t="s">
        <v>165</v>
      </c>
      <c r="C14" s="60"/>
      <c r="D14" s="61"/>
      <c r="E14" s="61"/>
      <c r="F14" s="61"/>
      <c r="G14" s="61" t="s">
        <v>35</v>
      </c>
      <c r="H14" s="61"/>
      <c r="I14" s="61"/>
      <c r="J14" s="61"/>
      <c r="K14" s="62"/>
      <c r="L14" s="62"/>
      <c r="M14" s="62"/>
      <c r="N14" s="63">
        <v>40</v>
      </c>
      <c r="O14" s="64"/>
      <c r="P14" s="65"/>
    </row>
    <row r="15" spans="1:16" x14ac:dyDescent="0.15">
      <c r="A15" s="56" t="s">
        <v>166</v>
      </c>
      <c r="C15" s="60"/>
      <c r="D15" s="61"/>
      <c r="E15" s="61"/>
      <c r="F15" s="61" t="s">
        <v>167</v>
      </c>
      <c r="G15" s="61"/>
      <c r="H15" s="61"/>
      <c r="I15" s="61"/>
      <c r="J15" s="61"/>
      <c r="K15" s="62"/>
      <c r="L15" s="62"/>
      <c r="M15" s="62"/>
      <c r="N15" s="63">
        <f>SUM(N16:N19)</f>
        <v>3850</v>
      </c>
      <c r="O15" s="64"/>
      <c r="P15" s="65"/>
    </row>
    <row r="16" spans="1:16" x14ac:dyDescent="0.15">
      <c r="A16" s="56" t="s">
        <v>168</v>
      </c>
      <c r="C16" s="60"/>
      <c r="D16" s="61"/>
      <c r="E16" s="61"/>
      <c r="F16" s="61"/>
      <c r="G16" s="61" t="s">
        <v>169</v>
      </c>
      <c r="H16" s="61"/>
      <c r="I16" s="61"/>
      <c r="J16" s="61"/>
      <c r="K16" s="62"/>
      <c r="L16" s="62"/>
      <c r="M16" s="62"/>
      <c r="N16" s="63">
        <v>2081</v>
      </c>
      <c r="O16" s="64"/>
      <c r="P16" s="65"/>
    </row>
    <row r="17" spans="1:16" x14ac:dyDescent="0.15">
      <c r="A17" s="56" t="s">
        <v>170</v>
      </c>
      <c r="C17" s="60"/>
      <c r="D17" s="61"/>
      <c r="E17" s="61"/>
      <c r="F17" s="61"/>
      <c r="G17" s="61" t="s">
        <v>171</v>
      </c>
      <c r="H17" s="61"/>
      <c r="I17" s="61"/>
      <c r="J17" s="61"/>
      <c r="K17" s="62"/>
      <c r="L17" s="62"/>
      <c r="M17" s="62"/>
      <c r="N17" s="63">
        <v>535</v>
      </c>
      <c r="O17" s="64"/>
      <c r="P17" s="65"/>
    </row>
    <row r="18" spans="1:16" x14ac:dyDescent="0.15">
      <c r="A18" s="56" t="s">
        <v>172</v>
      </c>
      <c r="C18" s="60"/>
      <c r="D18" s="61"/>
      <c r="E18" s="61"/>
      <c r="F18" s="61"/>
      <c r="G18" s="61" t="s">
        <v>173</v>
      </c>
      <c r="H18" s="61"/>
      <c r="I18" s="61"/>
      <c r="J18" s="61"/>
      <c r="K18" s="62"/>
      <c r="L18" s="62"/>
      <c r="M18" s="62"/>
      <c r="N18" s="63">
        <v>1233</v>
      </c>
      <c r="O18" s="64"/>
      <c r="P18" s="65"/>
    </row>
    <row r="19" spans="1:16" x14ac:dyDescent="0.15">
      <c r="A19" s="56" t="s">
        <v>174</v>
      </c>
      <c r="C19" s="60"/>
      <c r="D19" s="61"/>
      <c r="E19" s="61"/>
      <c r="F19" s="61"/>
      <c r="G19" s="61" t="s">
        <v>35</v>
      </c>
      <c r="H19" s="61"/>
      <c r="I19" s="61"/>
      <c r="J19" s="61"/>
      <c r="K19" s="62"/>
      <c r="L19" s="62"/>
      <c r="M19" s="62"/>
      <c r="N19" s="63">
        <v>1</v>
      </c>
      <c r="O19" s="64"/>
      <c r="P19" s="65"/>
    </row>
    <row r="20" spans="1:16" x14ac:dyDescent="0.15">
      <c r="A20" s="56" t="s">
        <v>175</v>
      </c>
      <c r="C20" s="60"/>
      <c r="D20" s="61"/>
      <c r="E20" s="61"/>
      <c r="F20" s="61" t="s">
        <v>176</v>
      </c>
      <c r="G20" s="61"/>
      <c r="H20" s="61"/>
      <c r="I20" s="61"/>
      <c r="J20" s="61"/>
      <c r="K20" s="62"/>
      <c r="L20" s="62"/>
      <c r="M20" s="62"/>
      <c r="N20" s="63">
        <f>SUM(N21:N23)</f>
        <v>22</v>
      </c>
      <c r="O20" s="64"/>
      <c r="P20" s="65"/>
    </row>
    <row r="21" spans="1:16" x14ac:dyDescent="0.15">
      <c r="A21" s="56" t="s">
        <v>177</v>
      </c>
      <c r="C21" s="60"/>
      <c r="D21" s="61"/>
      <c r="E21" s="61"/>
      <c r="F21" s="62"/>
      <c r="G21" s="62" t="s">
        <v>178</v>
      </c>
      <c r="H21" s="62"/>
      <c r="I21" s="61"/>
      <c r="J21" s="61"/>
      <c r="K21" s="62"/>
      <c r="L21" s="62"/>
      <c r="M21" s="62"/>
      <c r="N21" s="63">
        <v>19</v>
      </c>
      <c r="O21" s="64"/>
      <c r="P21" s="65"/>
    </row>
    <row r="22" spans="1:16" x14ac:dyDescent="0.15">
      <c r="A22" s="56" t="s">
        <v>179</v>
      </c>
      <c r="C22" s="60"/>
      <c r="D22" s="61"/>
      <c r="E22" s="61"/>
      <c r="F22" s="62"/>
      <c r="G22" s="61" t="s">
        <v>180</v>
      </c>
      <c r="H22" s="61"/>
      <c r="I22" s="61"/>
      <c r="J22" s="61"/>
      <c r="K22" s="62"/>
      <c r="L22" s="62"/>
      <c r="M22" s="62"/>
      <c r="N22" s="63" t="s">
        <v>181</v>
      </c>
      <c r="O22" s="64"/>
      <c r="P22" s="65"/>
    </row>
    <row r="23" spans="1:16" x14ac:dyDescent="0.15">
      <c r="A23" s="56" t="s">
        <v>182</v>
      </c>
      <c r="C23" s="60"/>
      <c r="D23" s="61"/>
      <c r="E23" s="61"/>
      <c r="F23" s="62"/>
      <c r="G23" s="61" t="s">
        <v>35</v>
      </c>
      <c r="H23" s="61"/>
      <c r="I23" s="61"/>
      <c r="J23" s="61"/>
      <c r="K23" s="62"/>
      <c r="L23" s="62"/>
      <c r="M23" s="62"/>
      <c r="N23" s="63">
        <v>3</v>
      </c>
      <c r="O23" s="64"/>
      <c r="P23" s="65"/>
    </row>
    <row r="24" spans="1:16" x14ac:dyDescent="0.15">
      <c r="A24" s="56" t="s">
        <v>183</v>
      </c>
      <c r="C24" s="60"/>
      <c r="D24" s="61"/>
      <c r="E24" s="62" t="s">
        <v>184</v>
      </c>
      <c r="F24" s="62"/>
      <c r="G24" s="61"/>
      <c r="H24" s="61"/>
      <c r="I24" s="61"/>
      <c r="J24" s="61"/>
      <c r="K24" s="62"/>
      <c r="L24" s="62"/>
      <c r="M24" s="62"/>
      <c r="N24" s="63">
        <f>SUM(N25:N28)</f>
        <v>81</v>
      </c>
      <c r="O24" s="64"/>
      <c r="P24" s="65"/>
    </row>
    <row r="25" spans="1:16" x14ac:dyDescent="0.15">
      <c r="A25" s="56" t="s">
        <v>185</v>
      </c>
      <c r="C25" s="60"/>
      <c r="D25" s="61"/>
      <c r="E25" s="61"/>
      <c r="F25" s="61" t="s">
        <v>186</v>
      </c>
      <c r="G25" s="61"/>
      <c r="H25" s="61"/>
      <c r="I25" s="61"/>
      <c r="J25" s="61"/>
      <c r="K25" s="62"/>
      <c r="L25" s="62"/>
      <c r="M25" s="62"/>
      <c r="N25" s="63">
        <v>73</v>
      </c>
      <c r="O25" s="64"/>
      <c r="P25" s="65"/>
    </row>
    <row r="26" spans="1:16" x14ac:dyDescent="0.15">
      <c r="A26" s="56" t="s">
        <v>187</v>
      </c>
      <c r="C26" s="60"/>
      <c r="D26" s="61"/>
      <c r="E26" s="61"/>
      <c r="F26" s="61" t="s">
        <v>188</v>
      </c>
      <c r="G26" s="61"/>
      <c r="H26" s="61"/>
      <c r="I26" s="61"/>
      <c r="J26" s="61"/>
      <c r="K26" s="62"/>
      <c r="L26" s="62"/>
      <c r="M26" s="62"/>
      <c r="N26" s="63" t="s">
        <v>181</v>
      </c>
      <c r="O26" s="64"/>
      <c r="P26" s="65"/>
    </row>
    <row r="27" spans="1:16" x14ac:dyDescent="0.15">
      <c r="A27" s="56" t="s">
        <v>189</v>
      </c>
      <c r="C27" s="60"/>
      <c r="D27" s="61"/>
      <c r="E27" s="61"/>
      <c r="F27" s="61" t="s">
        <v>190</v>
      </c>
      <c r="G27" s="61"/>
      <c r="H27" s="61"/>
      <c r="I27" s="61"/>
      <c r="J27" s="61"/>
      <c r="K27" s="62"/>
      <c r="L27" s="62"/>
      <c r="M27" s="62"/>
      <c r="N27" s="63">
        <v>0</v>
      </c>
      <c r="O27" s="64"/>
      <c r="P27" s="65"/>
    </row>
    <row r="28" spans="1:16" x14ac:dyDescent="0.15">
      <c r="A28" s="56" t="s">
        <v>191</v>
      </c>
      <c r="C28" s="60"/>
      <c r="D28" s="61"/>
      <c r="E28" s="61"/>
      <c r="F28" s="61" t="s">
        <v>35</v>
      </c>
      <c r="G28" s="61"/>
      <c r="H28" s="61"/>
      <c r="I28" s="61"/>
      <c r="J28" s="61"/>
      <c r="K28" s="62"/>
      <c r="L28" s="62"/>
      <c r="M28" s="62"/>
      <c r="N28" s="63">
        <v>8</v>
      </c>
      <c r="O28" s="64"/>
      <c r="P28" s="65"/>
    </row>
    <row r="29" spans="1:16" x14ac:dyDescent="0.15">
      <c r="A29" s="56" t="s">
        <v>192</v>
      </c>
      <c r="C29" s="60"/>
      <c r="D29" s="61" t="s">
        <v>193</v>
      </c>
      <c r="E29" s="61"/>
      <c r="F29" s="61"/>
      <c r="G29" s="61"/>
      <c r="H29" s="61"/>
      <c r="I29" s="61"/>
      <c r="J29" s="61"/>
      <c r="K29" s="62"/>
      <c r="L29" s="62"/>
      <c r="M29" s="62"/>
      <c r="N29" s="63">
        <f>SUM(N30:N31)</f>
        <v>912</v>
      </c>
      <c r="O29" s="64"/>
      <c r="P29" s="65"/>
    </row>
    <row r="30" spans="1:16" x14ac:dyDescent="0.15">
      <c r="A30" s="56" t="s">
        <v>194</v>
      </c>
      <c r="C30" s="60"/>
      <c r="D30" s="61"/>
      <c r="E30" s="61" t="s">
        <v>195</v>
      </c>
      <c r="F30" s="61"/>
      <c r="G30" s="61"/>
      <c r="H30" s="61"/>
      <c r="I30" s="61"/>
      <c r="J30" s="61"/>
      <c r="K30" s="66"/>
      <c r="L30" s="66"/>
      <c r="M30" s="66"/>
      <c r="N30" s="63">
        <v>573</v>
      </c>
      <c r="O30" s="64"/>
      <c r="P30" s="65"/>
    </row>
    <row r="31" spans="1:16" x14ac:dyDescent="0.15">
      <c r="A31" s="56" t="s">
        <v>196</v>
      </c>
      <c r="C31" s="60"/>
      <c r="D31" s="61"/>
      <c r="E31" s="61" t="s">
        <v>35</v>
      </c>
      <c r="F31" s="61"/>
      <c r="G31" s="62"/>
      <c r="H31" s="61"/>
      <c r="I31" s="61"/>
      <c r="J31" s="61"/>
      <c r="K31" s="66"/>
      <c r="L31" s="66"/>
      <c r="M31" s="66"/>
      <c r="N31" s="63">
        <v>339</v>
      </c>
      <c r="O31" s="64"/>
      <c r="P31" s="65"/>
    </row>
    <row r="32" spans="1:16" x14ac:dyDescent="0.15">
      <c r="A32" s="56" t="s">
        <v>197</v>
      </c>
      <c r="C32" s="67" t="s">
        <v>198</v>
      </c>
      <c r="D32" s="68"/>
      <c r="E32" s="68"/>
      <c r="F32" s="68"/>
      <c r="G32" s="68"/>
      <c r="H32" s="68"/>
      <c r="I32" s="68"/>
      <c r="J32" s="68"/>
      <c r="K32" s="69"/>
      <c r="L32" s="69"/>
      <c r="M32" s="69"/>
      <c r="N32" s="70">
        <f>-(N8-N29)</f>
        <v>-3390</v>
      </c>
      <c r="O32" s="71"/>
      <c r="P32" s="65"/>
    </row>
    <row r="33" spans="1:16" x14ac:dyDescent="0.15">
      <c r="A33" s="56" t="s">
        <v>199</v>
      </c>
      <c r="C33" s="60"/>
      <c r="D33" s="61" t="s">
        <v>200</v>
      </c>
      <c r="E33" s="61"/>
      <c r="F33" s="62"/>
      <c r="G33" s="61"/>
      <c r="H33" s="61"/>
      <c r="I33" s="61"/>
      <c r="J33" s="61"/>
      <c r="K33" s="62"/>
      <c r="L33" s="62"/>
      <c r="M33" s="62"/>
      <c r="N33" s="63" t="s">
        <v>100</v>
      </c>
      <c r="O33" s="64"/>
      <c r="P33" s="65"/>
    </row>
    <row r="34" spans="1:16" x14ac:dyDescent="0.15">
      <c r="A34" s="56" t="s">
        <v>201</v>
      </c>
      <c r="C34" s="60"/>
      <c r="D34" s="61"/>
      <c r="E34" s="62" t="s">
        <v>202</v>
      </c>
      <c r="F34" s="62"/>
      <c r="G34" s="61"/>
      <c r="H34" s="61"/>
      <c r="I34" s="61"/>
      <c r="J34" s="61"/>
      <c r="K34" s="62"/>
      <c r="L34" s="62"/>
      <c r="M34" s="62"/>
      <c r="N34" s="63" t="s">
        <v>181</v>
      </c>
      <c r="O34" s="64"/>
      <c r="P34" s="65"/>
    </row>
    <row r="35" spans="1:16" x14ac:dyDescent="0.15">
      <c r="A35" s="56" t="s">
        <v>203</v>
      </c>
      <c r="C35" s="60"/>
      <c r="D35" s="61"/>
      <c r="E35" s="62" t="s">
        <v>204</v>
      </c>
      <c r="F35" s="62"/>
      <c r="G35" s="61"/>
      <c r="H35" s="61"/>
      <c r="I35" s="61"/>
      <c r="J35" s="61"/>
      <c r="K35" s="62"/>
      <c r="L35" s="62"/>
      <c r="M35" s="62"/>
      <c r="N35" s="63" t="s">
        <v>181</v>
      </c>
      <c r="O35" s="64"/>
      <c r="P35" s="65"/>
    </row>
    <row r="36" spans="1:16" x14ac:dyDescent="0.15">
      <c r="A36" s="56" t="s">
        <v>205</v>
      </c>
      <c r="C36" s="60"/>
      <c r="D36" s="61"/>
      <c r="E36" s="62" t="s">
        <v>206</v>
      </c>
      <c r="F36" s="62"/>
      <c r="G36" s="61"/>
      <c r="H36" s="62"/>
      <c r="I36" s="61"/>
      <c r="J36" s="61"/>
      <c r="K36" s="62"/>
      <c r="L36" s="62"/>
      <c r="M36" s="62"/>
      <c r="N36" s="63" t="s">
        <v>181</v>
      </c>
      <c r="O36" s="64"/>
      <c r="P36" s="65"/>
    </row>
    <row r="37" spans="1:16" x14ac:dyDescent="0.15">
      <c r="A37" s="56" t="s">
        <v>207</v>
      </c>
      <c r="C37" s="60"/>
      <c r="D37" s="61"/>
      <c r="E37" s="61" t="s">
        <v>208</v>
      </c>
      <c r="F37" s="61"/>
      <c r="G37" s="61"/>
      <c r="H37" s="61"/>
      <c r="I37" s="61"/>
      <c r="J37" s="61"/>
      <c r="K37" s="62"/>
      <c r="L37" s="62"/>
      <c r="M37" s="62"/>
      <c r="N37" s="63" t="s">
        <v>181</v>
      </c>
      <c r="O37" s="64"/>
      <c r="P37" s="65"/>
    </row>
    <row r="38" spans="1:16" x14ac:dyDescent="0.15">
      <c r="A38" s="56" t="s">
        <v>209</v>
      </c>
      <c r="C38" s="60"/>
      <c r="D38" s="61"/>
      <c r="E38" s="61" t="s">
        <v>35</v>
      </c>
      <c r="F38" s="61"/>
      <c r="G38" s="61"/>
      <c r="H38" s="61"/>
      <c r="I38" s="61"/>
      <c r="J38" s="61"/>
      <c r="K38" s="62"/>
      <c r="L38" s="62"/>
      <c r="M38" s="62"/>
      <c r="N38" s="63" t="s">
        <v>181</v>
      </c>
      <c r="O38" s="64"/>
      <c r="P38" s="65"/>
    </row>
    <row r="39" spans="1:16" x14ac:dyDescent="0.15">
      <c r="A39" s="56" t="s">
        <v>210</v>
      </c>
      <c r="C39" s="60"/>
      <c r="D39" s="61" t="s">
        <v>211</v>
      </c>
      <c r="E39" s="61"/>
      <c r="F39" s="61"/>
      <c r="G39" s="61"/>
      <c r="H39" s="61"/>
      <c r="I39" s="61"/>
      <c r="J39" s="61"/>
      <c r="K39" s="66"/>
      <c r="L39" s="66"/>
      <c r="M39" s="66"/>
      <c r="N39" s="63">
        <f>SUM(N40:N41)</f>
        <v>195</v>
      </c>
      <c r="O39" s="64"/>
      <c r="P39" s="65"/>
    </row>
    <row r="40" spans="1:16" x14ac:dyDescent="0.15">
      <c r="A40" s="56" t="s">
        <v>212</v>
      </c>
      <c r="C40" s="60"/>
      <c r="D40" s="61"/>
      <c r="E40" s="61" t="s">
        <v>213</v>
      </c>
      <c r="F40" s="61"/>
      <c r="G40" s="61"/>
      <c r="H40" s="61"/>
      <c r="I40" s="61"/>
      <c r="J40" s="61"/>
      <c r="K40" s="66"/>
      <c r="L40" s="66"/>
      <c r="M40" s="66"/>
      <c r="N40" s="63">
        <v>0</v>
      </c>
      <c r="O40" s="64"/>
      <c r="P40" s="65"/>
    </row>
    <row r="41" spans="1:16" ht="14.25" thickBot="1" x14ac:dyDescent="0.2">
      <c r="A41" s="56" t="s">
        <v>214</v>
      </c>
      <c r="C41" s="60"/>
      <c r="D41" s="61"/>
      <c r="E41" s="61" t="s">
        <v>35</v>
      </c>
      <c r="F41" s="61"/>
      <c r="G41" s="61"/>
      <c r="H41" s="61"/>
      <c r="I41" s="61"/>
      <c r="J41" s="61"/>
      <c r="K41" s="66"/>
      <c r="L41" s="66"/>
      <c r="M41" s="66"/>
      <c r="N41" s="63">
        <v>195</v>
      </c>
      <c r="O41" s="64"/>
      <c r="P41" s="65"/>
    </row>
    <row r="42" spans="1:16" ht="14.25" thickBot="1" x14ac:dyDescent="0.2">
      <c r="A42" s="56" t="s">
        <v>215</v>
      </c>
      <c r="C42" s="72" t="s">
        <v>216</v>
      </c>
      <c r="D42" s="73"/>
      <c r="E42" s="73"/>
      <c r="F42" s="73"/>
      <c r="G42" s="73"/>
      <c r="H42" s="73"/>
      <c r="I42" s="73"/>
      <c r="J42" s="73"/>
      <c r="K42" s="74"/>
      <c r="L42" s="74"/>
      <c r="M42" s="74"/>
      <c r="N42" s="75">
        <f>SUM(N32,N39)</f>
        <v>-3195</v>
      </c>
      <c r="O42" s="76"/>
      <c r="P42" s="65"/>
    </row>
    <row r="43" spans="1:16" s="78" customFormat="1" ht="3.75" customHeight="1" x14ac:dyDescent="0.15">
      <c r="A43" s="77"/>
      <c r="C43" s="79"/>
      <c r="D43" s="79"/>
      <c r="E43" s="80"/>
      <c r="F43" s="80"/>
      <c r="G43" s="80"/>
      <c r="H43" s="80"/>
      <c r="I43" s="80"/>
      <c r="J43" s="81"/>
      <c r="K43" s="81"/>
      <c r="L43" s="81"/>
    </row>
    <row r="44" spans="1:16" s="78" customFormat="1" ht="15.6" customHeight="1" x14ac:dyDescent="0.15">
      <c r="A44" s="77"/>
      <c r="C44" s="82"/>
      <c r="D44" s="82"/>
      <c r="E44" s="83"/>
      <c r="F44" s="83"/>
      <c r="G44" s="83"/>
      <c r="H44" s="83"/>
      <c r="I44" s="83"/>
      <c r="J44" s="84"/>
      <c r="K44" s="84"/>
      <c r="L44" s="84"/>
    </row>
  </sheetData>
  <mergeCells count="5">
    <mergeCell ref="C3:O3"/>
    <mergeCell ref="C4:O4"/>
    <mergeCell ref="C5:O5"/>
    <mergeCell ref="C7:M7"/>
    <mergeCell ref="N7:O7"/>
  </mergeCells>
  <phoneticPr fontId="13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Q26"/>
  <sheetViews>
    <sheetView showGridLines="0" view="pageBreakPreview" topLeftCell="B4" zoomScaleNormal="85" zoomScaleSheetLayoutView="100" workbookViewId="0">
      <selection activeCell="E65" sqref="E65"/>
    </sheetView>
  </sheetViews>
  <sheetFormatPr defaultRowHeight="12.75" x14ac:dyDescent="0.15"/>
  <cols>
    <col min="1" max="1" width="0" style="86" hidden="1" customWidth="1"/>
    <col min="2" max="2" width="1.125" style="87" customWidth="1"/>
    <col min="3" max="3" width="1.625" style="87" customWidth="1"/>
    <col min="4" max="9" width="2" style="87" customWidth="1"/>
    <col min="10" max="10" width="15.375" style="87" customWidth="1"/>
    <col min="11" max="11" width="21.625" style="87" bestFit="1" customWidth="1"/>
    <col min="12" max="12" width="3" style="87" bestFit="1" customWidth="1"/>
    <col min="13" max="13" width="21.625" style="87" bestFit="1" customWidth="1"/>
    <col min="14" max="14" width="3" style="87" bestFit="1" customWidth="1"/>
    <col min="15" max="15" width="21.625" style="87" bestFit="1" customWidth="1"/>
    <col min="16" max="16" width="3" style="87" bestFit="1" customWidth="1"/>
    <col min="17" max="17" width="1" style="87" customWidth="1"/>
    <col min="18" max="19" width="9" style="87" customWidth="1"/>
    <col min="20" max="16384" width="9" style="87"/>
  </cols>
  <sheetData>
    <row r="1" spans="1:16" x14ac:dyDescent="0.15">
      <c r="C1" s="3" t="s">
        <v>0</v>
      </c>
      <c r="P1" s="7" t="s">
        <v>217</v>
      </c>
    </row>
    <row r="3" spans="1:16" ht="24" x14ac:dyDescent="0.25">
      <c r="B3" s="88"/>
      <c r="C3" s="339" t="s">
        <v>218</v>
      </c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</row>
    <row r="4" spans="1:16" ht="17.25" x14ac:dyDescent="0.2">
      <c r="B4" s="89"/>
      <c r="C4" s="340" t="s">
        <v>219</v>
      </c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</row>
    <row r="5" spans="1:16" ht="17.25" x14ac:dyDescent="0.2">
      <c r="B5" s="89"/>
      <c r="C5" s="340" t="s">
        <v>220</v>
      </c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</row>
    <row r="6" spans="1:16" ht="15.75" customHeight="1" thickBot="1" x14ac:dyDescent="0.2">
      <c r="B6" s="90"/>
      <c r="C6" s="91"/>
      <c r="D6" s="91"/>
      <c r="E6" s="91"/>
      <c r="F6" s="91"/>
      <c r="G6" s="91"/>
      <c r="H6" s="91"/>
      <c r="I6" s="91"/>
      <c r="J6" s="92"/>
      <c r="K6" s="91"/>
      <c r="L6" s="92"/>
      <c r="M6" s="91"/>
      <c r="N6" s="91"/>
      <c r="O6" s="91"/>
      <c r="P6" s="93" t="s">
        <v>4</v>
      </c>
    </row>
    <row r="7" spans="1:16" ht="12.75" customHeight="1" x14ac:dyDescent="0.15">
      <c r="B7" s="94"/>
      <c r="C7" s="341" t="s">
        <v>7</v>
      </c>
      <c r="D7" s="342"/>
      <c r="E7" s="342"/>
      <c r="F7" s="342"/>
      <c r="G7" s="342"/>
      <c r="H7" s="342"/>
      <c r="I7" s="342"/>
      <c r="J7" s="343"/>
      <c r="K7" s="347" t="s">
        <v>221</v>
      </c>
      <c r="L7" s="342"/>
      <c r="M7" s="95"/>
      <c r="N7" s="95"/>
      <c r="O7" s="95"/>
      <c r="P7" s="96"/>
    </row>
    <row r="8" spans="1:16" ht="29.25" customHeight="1" thickBot="1" x14ac:dyDescent="0.2">
      <c r="A8" s="86" t="s">
        <v>5</v>
      </c>
      <c r="B8" s="94"/>
      <c r="C8" s="344"/>
      <c r="D8" s="345"/>
      <c r="E8" s="345"/>
      <c r="F8" s="345"/>
      <c r="G8" s="345"/>
      <c r="H8" s="345"/>
      <c r="I8" s="345"/>
      <c r="J8" s="346"/>
      <c r="K8" s="348"/>
      <c r="L8" s="345"/>
      <c r="M8" s="349" t="s">
        <v>222</v>
      </c>
      <c r="N8" s="350"/>
      <c r="O8" s="349" t="s">
        <v>223</v>
      </c>
      <c r="P8" s="351"/>
    </row>
    <row r="9" spans="1:16" ht="15.95" customHeight="1" x14ac:dyDescent="0.15">
      <c r="A9" s="86" t="s">
        <v>224</v>
      </c>
      <c r="B9" s="97"/>
      <c r="C9" s="98" t="s">
        <v>225</v>
      </c>
      <c r="D9" s="99"/>
      <c r="E9" s="99"/>
      <c r="F9" s="99"/>
      <c r="G9" s="99"/>
      <c r="H9" s="99"/>
      <c r="I9" s="99"/>
      <c r="J9" s="100"/>
      <c r="K9" s="101">
        <f>M9+O9</f>
        <v>12228</v>
      </c>
      <c r="L9" s="102"/>
      <c r="M9" s="101">
        <v>13839</v>
      </c>
      <c r="N9" s="103"/>
      <c r="O9" s="101">
        <v>-1611</v>
      </c>
      <c r="P9" s="104"/>
    </row>
    <row r="10" spans="1:16" ht="15.95" customHeight="1" x14ac:dyDescent="0.15">
      <c r="A10" s="86" t="s">
        <v>226</v>
      </c>
      <c r="B10" s="97"/>
      <c r="C10" s="28"/>
      <c r="D10" s="21" t="s">
        <v>227</v>
      </c>
      <c r="E10" s="21"/>
      <c r="F10" s="21"/>
      <c r="G10" s="21"/>
      <c r="H10" s="21"/>
      <c r="I10" s="21"/>
      <c r="J10" s="105"/>
      <c r="K10" s="106">
        <f>'行政コスト計算書（全体）'!N42</f>
        <v>-3195</v>
      </c>
      <c r="L10" s="107"/>
      <c r="M10" s="332"/>
      <c r="N10" s="333"/>
      <c r="O10" s="106">
        <f>K10</f>
        <v>-3195</v>
      </c>
      <c r="P10" s="108"/>
    </row>
    <row r="11" spans="1:16" ht="15.95" customHeight="1" x14ac:dyDescent="0.15">
      <c r="A11" s="86" t="s">
        <v>228</v>
      </c>
      <c r="B11" s="94"/>
      <c r="C11" s="109"/>
      <c r="D11" s="105" t="s">
        <v>229</v>
      </c>
      <c r="E11" s="105"/>
      <c r="F11" s="105"/>
      <c r="G11" s="105"/>
      <c r="H11" s="105"/>
      <c r="I11" s="105"/>
      <c r="J11" s="105"/>
      <c r="K11" s="106">
        <f>SUM(K12:K13)</f>
        <v>2700</v>
      </c>
      <c r="L11" s="107"/>
      <c r="M11" s="330"/>
      <c r="N11" s="334"/>
      <c r="O11" s="106">
        <f>K11</f>
        <v>2700</v>
      </c>
      <c r="P11" s="108"/>
    </row>
    <row r="12" spans="1:16" ht="15.95" customHeight="1" x14ac:dyDescent="0.15">
      <c r="A12" s="86" t="s">
        <v>230</v>
      </c>
      <c r="B12" s="94"/>
      <c r="C12" s="110"/>
      <c r="D12" s="105"/>
      <c r="E12" s="111" t="s">
        <v>231</v>
      </c>
      <c r="F12" s="111"/>
      <c r="G12" s="111"/>
      <c r="H12" s="111"/>
      <c r="I12" s="111"/>
      <c r="J12" s="105"/>
      <c r="K12" s="106">
        <v>2700</v>
      </c>
      <c r="L12" s="107"/>
      <c r="M12" s="330"/>
      <c r="N12" s="334"/>
      <c r="O12" s="106">
        <f>K12</f>
        <v>2700</v>
      </c>
      <c r="P12" s="108"/>
    </row>
    <row r="13" spans="1:16" ht="15.95" customHeight="1" x14ac:dyDescent="0.15">
      <c r="A13" s="86" t="s">
        <v>232</v>
      </c>
      <c r="B13" s="94"/>
      <c r="C13" s="112"/>
      <c r="D13" s="113"/>
      <c r="E13" s="113" t="s">
        <v>233</v>
      </c>
      <c r="F13" s="113"/>
      <c r="G13" s="113"/>
      <c r="H13" s="113"/>
      <c r="I13" s="113"/>
      <c r="J13" s="114"/>
      <c r="K13" s="115">
        <v>0</v>
      </c>
      <c r="L13" s="116"/>
      <c r="M13" s="335"/>
      <c r="N13" s="336"/>
      <c r="O13" s="115">
        <f>K13</f>
        <v>0</v>
      </c>
      <c r="P13" s="117"/>
    </row>
    <row r="14" spans="1:16" ht="15.95" customHeight="1" x14ac:dyDescent="0.15">
      <c r="A14" s="86" t="s">
        <v>234</v>
      </c>
      <c r="B14" s="94"/>
      <c r="C14" s="118"/>
      <c r="D14" s="119" t="s">
        <v>235</v>
      </c>
      <c r="E14" s="120"/>
      <c r="F14" s="119"/>
      <c r="G14" s="119"/>
      <c r="H14" s="119"/>
      <c r="I14" s="119"/>
      <c r="J14" s="121"/>
      <c r="K14" s="122">
        <f>K10+K11</f>
        <v>-495</v>
      </c>
      <c r="L14" s="123"/>
      <c r="M14" s="337"/>
      <c r="N14" s="338"/>
      <c r="O14" s="122">
        <f>K14</f>
        <v>-495</v>
      </c>
      <c r="P14" s="124"/>
    </row>
    <row r="15" spans="1:16" ht="15.95" customHeight="1" x14ac:dyDescent="0.15">
      <c r="A15" s="86" t="s">
        <v>236</v>
      </c>
      <c r="B15" s="94"/>
      <c r="C15" s="28"/>
      <c r="D15" s="125" t="s">
        <v>237</v>
      </c>
      <c r="E15" s="125"/>
      <c r="F15" s="125"/>
      <c r="G15" s="111"/>
      <c r="H15" s="111"/>
      <c r="I15" s="111"/>
      <c r="J15" s="105"/>
      <c r="K15" s="328"/>
      <c r="L15" s="329"/>
      <c r="M15" s="106">
        <f>SUM(M16:M19)</f>
        <v>-879</v>
      </c>
      <c r="N15" s="126"/>
      <c r="O15" s="106">
        <f>-M15</f>
        <v>879</v>
      </c>
      <c r="P15" s="108"/>
    </row>
    <row r="16" spans="1:16" ht="15.95" customHeight="1" x14ac:dyDescent="0.15">
      <c r="A16" s="86" t="s">
        <v>238</v>
      </c>
      <c r="B16" s="94"/>
      <c r="C16" s="28"/>
      <c r="D16" s="125"/>
      <c r="E16" s="125" t="s">
        <v>239</v>
      </c>
      <c r="F16" s="111"/>
      <c r="G16" s="111"/>
      <c r="H16" s="111"/>
      <c r="I16" s="111"/>
      <c r="J16" s="105"/>
      <c r="K16" s="328"/>
      <c r="L16" s="329"/>
      <c r="M16" s="106">
        <v>120</v>
      </c>
      <c r="N16" s="126"/>
      <c r="O16" s="106">
        <f>-M16</f>
        <v>-120</v>
      </c>
      <c r="P16" s="108"/>
    </row>
    <row r="17" spans="1:17" ht="15.95" customHeight="1" x14ac:dyDescent="0.15">
      <c r="A17" s="86" t="s">
        <v>240</v>
      </c>
      <c r="B17" s="94"/>
      <c r="C17" s="28"/>
      <c r="D17" s="125"/>
      <c r="E17" s="125" t="s">
        <v>241</v>
      </c>
      <c r="F17" s="125"/>
      <c r="G17" s="111"/>
      <c r="H17" s="111"/>
      <c r="I17" s="111"/>
      <c r="J17" s="105"/>
      <c r="K17" s="328"/>
      <c r="L17" s="329"/>
      <c r="M17" s="106">
        <v>-1239</v>
      </c>
      <c r="N17" s="126"/>
      <c r="O17" s="106">
        <f>-M17</f>
        <v>1239</v>
      </c>
      <c r="P17" s="108"/>
    </row>
    <row r="18" spans="1:17" ht="15.95" customHeight="1" x14ac:dyDescent="0.15">
      <c r="A18" s="86" t="s">
        <v>242</v>
      </c>
      <c r="B18" s="94"/>
      <c r="C18" s="28"/>
      <c r="D18" s="125"/>
      <c r="E18" s="125" t="s">
        <v>243</v>
      </c>
      <c r="F18" s="125"/>
      <c r="G18" s="111"/>
      <c r="H18" s="111"/>
      <c r="I18" s="111"/>
      <c r="J18" s="105"/>
      <c r="K18" s="328"/>
      <c r="L18" s="329"/>
      <c r="M18" s="127">
        <v>240</v>
      </c>
      <c r="N18" s="126"/>
      <c r="O18" s="106">
        <f>-M18</f>
        <v>-240</v>
      </c>
      <c r="P18" s="108"/>
    </row>
    <row r="19" spans="1:17" ht="15.95" customHeight="1" x14ac:dyDescent="0.15">
      <c r="A19" s="86" t="s">
        <v>244</v>
      </c>
      <c r="B19" s="94"/>
      <c r="C19" s="28"/>
      <c r="D19" s="125"/>
      <c r="E19" s="125" t="s">
        <v>245</v>
      </c>
      <c r="F19" s="125"/>
      <c r="G19" s="111"/>
      <c r="H19" s="22"/>
      <c r="I19" s="111"/>
      <c r="J19" s="105"/>
      <c r="K19" s="328"/>
      <c r="L19" s="329"/>
      <c r="M19" s="106" t="s">
        <v>246</v>
      </c>
      <c r="N19" s="126"/>
      <c r="O19" s="106" t="s">
        <v>246</v>
      </c>
      <c r="P19" s="108"/>
    </row>
    <row r="20" spans="1:17" ht="15.95" customHeight="1" x14ac:dyDescent="0.15">
      <c r="A20" s="86" t="s">
        <v>247</v>
      </c>
      <c r="B20" s="94"/>
      <c r="C20" s="28"/>
      <c r="D20" s="125" t="s">
        <v>248</v>
      </c>
      <c r="E20" s="111"/>
      <c r="F20" s="111"/>
      <c r="G20" s="111"/>
      <c r="H20" s="111"/>
      <c r="I20" s="111"/>
      <c r="J20" s="105"/>
      <c r="K20" s="106" t="s">
        <v>100</v>
      </c>
      <c r="L20" s="107"/>
      <c r="M20" s="106" t="s">
        <v>246</v>
      </c>
      <c r="N20" s="126"/>
      <c r="O20" s="330"/>
      <c r="P20" s="331"/>
    </row>
    <row r="21" spans="1:17" ht="15.95" customHeight="1" x14ac:dyDescent="0.15">
      <c r="A21" s="86" t="s">
        <v>249</v>
      </c>
      <c r="B21" s="94"/>
      <c r="C21" s="28"/>
      <c r="D21" s="125" t="s">
        <v>250</v>
      </c>
      <c r="E21" s="125"/>
      <c r="F21" s="111"/>
      <c r="G21" s="111"/>
      <c r="H21" s="111"/>
      <c r="I21" s="111"/>
      <c r="J21" s="105"/>
      <c r="K21" s="106" t="s">
        <v>100</v>
      </c>
      <c r="L21" s="107"/>
      <c r="M21" s="106" t="s">
        <v>251</v>
      </c>
      <c r="N21" s="126"/>
      <c r="O21" s="330"/>
      <c r="P21" s="331"/>
    </row>
    <row r="22" spans="1:17" ht="15.95" customHeight="1" x14ac:dyDescent="0.15">
      <c r="A22" s="86" t="s">
        <v>252</v>
      </c>
      <c r="B22" s="94"/>
      <c r="C22" s="112"/>
      <c r="D22" s="113" t="s">
        <v>35</v>
      </c>
      <c r="E22" s="113"/>
      <c r="F22" s="113"/>
      <c r="G22" s="128"/>
      <c r="H22" s="128"/>
      <c r="I22" s="128"/>
      <c r="J22" s="114"/>
      <c r="K22" s="115" t="s">
        <v>100</v>
      </c>
      <c r="L22" s="116"/>
      <c r="M22" s="115" t="s">
        <v>251</v>
      </c>
      <c r="N22" s="129"/>
      <c r="O22" s="115" t="s">
        <v>246</v>
      </c>
      <c r="P22" s="117"/>
      <c r="Q22" s="130"/>
    </row>
    <row r="23" spans="1:17" ht="15.95" customHeight="1" thickBot="1" x14ac:dyDescent="0.2">
      <c r="A23" s="86" t="s">
        <v>253</v>
      </c>
      <c r="B23" s="94"/>
      <c r="C23" s="131"/>
      <c r="D23" s="132" t="s">
        <v>254</v>
      </c>
      <c r="E23" s="132"/>
      <c r="F23" s="133"/>
      <c r="G23" s="133"/>
      <c r="H23" s="134"/>
      <c r="I23" s="133"/>
      <c r="J23" s="135"/>
      <c r="K23" s="136">
        <f>M23+O23</f>
        <v>-495</v>
      </c>
      <c r="L23" s="137"/>
      <c r="M23" s="136">
        <f>SUM(M16:M22)</f>
        <v>-879</v>
      </c>
      <c r="N23" s="138"/>
      <c r="O23" s="136">
        <f>O14+SUM(O16:O19,O22)</f>
        <v>384</v>
      </c>
      <c r="P23" s="139"/>
      <c r="Q23" s="130"/>
    </row>
    <row r="24" spans="1:17" ht="15.95" customHeight="1" thickBot="1" x14ac:dyDescent="0.2">
      <c r="A24" s="86" t="s">
        <v>255</v>
      </c>
      <c r="B24" s="94"/>
      <c r="C24" s="140" t="s">
        <v>256</v>
      </c>
      <c r="D24" s="141"/>
      <c r="E24" s="141"/>
      <c r="F24" s="141"/>
      <c r="G24" s="142"/>
      <c r="H24" s="142"/>
      <c r="I24" s="142"/>
      <c r="J24" s="143"/>
      <c r="K24" s="144">
        <f>K9+K23</f>
        <v>11733</v>
      </c>
      <c r="L24" s="145"/>
      <c r="M24" s="144">
        <f>M9+M23</f>
        <v>12960</v>
      </c>
      <c r="N24" s="146"/>
      <c r="O24" s="144">
        <f>O9+O23</f>
        <v>-1227</v>
      </c>
      <c r="P24" s="147"/>
      <c r="Q24" s="130"/>
    </row>
    <row r="25" spans="1:17" ht="6.75" customHeight="1" x14ac:dyDescent="0.15">
      <c r="B25" s="94"/>
      <c r="C25" s="148"/>
      <c r="D25" s="149"/>
      <c r="E25" s="149"/>
      <c r="F25" s="149"/>
      <c r="G25" s="149"/>
      <c r="H25" s="149"/>
      <c r="I25" s="149"/>
      <c r="J25" s="149"/>
      <c r="K25" s="94"/>
      <c r="L25" s="94"/>
      <c r="M25" s="94"/>
      <c r="N25" s="94"/>
      <c r="O25" s="94"/>
      <c r="P25" s="94"/>
      <c r="Q25" s="130"/>
    </row>
    <row r="26" spans="1:17" ht="15.6" customHeight="1" x14ac:dyDescent="0.15">
      <c r="B26" s="94"/>
      <c r="C26" s="150"/>
      <c r="D26" s="151"/>
      <c r="F26" s="152"/>
      <c r="G26" s="153"/>
      <c r="H26" s="152"/>
      <c r="I26" s="152"/>
      <c r="J26" s="150"/>
      <c r="K26" s="94"/>
      <c r="L26" s="94"/>
      <c r="M26" s="94"/>
      <c r="N26" s="94"/>
      <c r="O26" s="94"/>
      <c r="P26" s="94"/>
      <c r="Q26" s="130"/>
    </row>
  </sheetData>
  <mergeCells count="19">
    <mergeCell ref="K15:L15"/>
    <mergeCell ref="C3:P3"/>
    <mergeCell ref="C4:P4"/>
    <mergeCell ref="C5:P5"/>
    <mergeCell ref="C7:J8"/>
    <mergeCell ref="K7:L8"/>
    <mergeCell ref="M8:N8"/>
    <mergeCell ref="O8:P8"/>
    <mergeCell ref="O21:P21"/>
    <mergeCell ref="M10:N10"/>
    <mergeCell ref="M11:N11"/>
    <mergeCell ref="M12:N12"/>
    <mergeCell ref="M13:N13"/>
    <mergeCell ref="M14:N14"/>
    <mergeCell ref="K16:L16"/>
    <mergeCell ref="K17:L17"/>
    <mergeCell ref="K18:L18"/>
    <mergeCell ref="K19:L19"/>
    <mergeCell ref="O20:P20"/>
  </mergeCells>
  <phoneticPr fontId="13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63"/>
  <sheetViews>
    <sheetView view="pageBreakPreview" topLeftCell="B1" zoomScale="115" zoomScaleNormal="85" zoomScaleSheetLayoutView="115" workbookViewId="0">
      <selection activeCell="E65" sqref="E65"/>
    </sheetView>
  </sheetViews>
  <sheetFormatPr defaultRowHeight="13.5" x14ac:dyDescent="0.15"/>
  <cols>
    <col min="1" max="1" width="0" style="1" hidden="1" customWidth="1"/>
    <col min="2" max="2" width="0.75" style="4" customWidth="1"/>
    <col min="3" max="11" width="2.125" style="4" customWidth="1"/>
    <col min="12" max="12" width="13.25" style="4" customWidth="1"/>
    <col min="13" max="13" width="21.625" style="4" bestFit="1" customWidth="1"/>
    <col min="14" max="14" width="3" style="4" customWidth="1"/>
    <col min="15" max="15" width="0.75" style="55" customWidth="1"/>
    <col min="16" max="16384" width="9" style="8"/>
  </cols>
  <sheetData>
    <row r="1" spans="1:15" s="55" customFormat="1" x14ac:dyDescent="0.15">
      <c r="A1" s="1"/>
      <c r="B1" s="154"/>
      <c r="C1" s="3" t="s">
        <v>0</v>
      </c>
      <c r="D1" s="54"/>
      <c r="E1" s="54"/>
      <c r="F1" s="54"/>
      <c r="G1" s="54"/>
      <c r="H1" s="54"/>
      <c r="I1" s="4"/>
      <c r="J1" s="4"/>
      <c r="K1" s="4"/>
      <c r="L1" s="4"/>
      <c r="M1" s="4"/>
      <c r="N1" s="7" t="s">
        <v>257</v>
      </c>
    </row>
    <row r="2" spans="1:15" s="55" customFormat="1" x14ac:dyDescent="0.15">
      <c r="A2" s="1"/>
      <c r="B2" s="154"/>
      <c r="C2" s="154"/>
      <c r="D2" s="54"/>
      <c r="E2" s="54"/>
      <c r="F2" s="54"/>
      <c r="G2" s="54"/>
      <c r="H2" s="54"/>
      <c r="I2" s="4"/>
      <c r="J2" s="4"/>
      <c r="K2" s="4"/>
      <c r="L2" s="4"/>
      <c r="M2" s="4"/>
      <c r="N2" s="4"/>
    </row>
    <row r="3" spans="1:15" s="55" customFormat="1" ht="24" x14ac:dyDescent="0.15">
      <c r="A3" s="1"/>
      <c r="B3" s="155"/>
      <c r="C3" s="361" t="s">
        <v>258</v>
      </c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5" s="55" customFormat="1" ht="14.25" x14ac:dyDescent="0.15">
      <c r="A4" s="156"/>
      <c r="B4" s="157"/>
      <c r="C4" s="362" t="s">
        <v>219</v>
      </c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</row>
    <row r="5" spans="1:15" s="55" customFormat="1" ht="14.25" x14ac:dyDescent="0.15">
      <c r="A5" s="156"/>
      <c r="B5" s="157"/>
      <c r="C5" s="362" t="s">
        <v>220</v>
      </c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</row>
    <row r="6" spans="1:15" s="55" customFormat="1" ht="14.25" thickBot="1" x14ac:dyDescent="0.2">
      <c r="A6" s="156"/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9" t="s">
        <v>4</v>
      </c>
    </row>
    <row r="7" spans="1:15" s="55" customFormat="1" x14ac:dyDescent="0.15">
      <c r="A7" s="156"/>
      <c r="B7" s="157"/>
      <c r="C7" s="363" t="s">
        <v>7</v>
      </c>
      <c r="D7" s="364"/>
      <c r="E7" s="364"/>
      <c r="F7" s="364"/>
      <c r="G7" s="364"/>
      <c r="H7" s="364"/>
      <c r="I7" s="364"/>
      <c r="J7" s="365"/>
      <c r="K7" s="365"/>
      <c r="L7" s="366"/>
      <c r="M7" s="370" t="s">
        <v>8</v>
      </c>
      <c r="N7" s="371"/>
    </row>
    <row r="8" spans="1:15" s="55" customFormat="1" ht="14.25" thickBot="1" x14ac:dyDescent="0.2">
      <c r="A8" s="156" t="s">
        <v>5</v>
      </c>
      <c r="B8" s="157"/>
      <c r="C8" s="367"/>
      <c r="D8" s="368"/>
      <c r="E8" s="368"/>
      <c r="F8" s="368"/>
      <c r="G8" s="368"/>
      <c r="H8" s="368"/>
      <c r="I8" s="368"/>
      <c r="J8" s="368"/>
      <c r="K8" s="368"/>
      <c r="L8" s="369"/>
      <c r="M8" s="372"/>
      <c r="N8" s="373"/>
    </row>
    <row r="9" spans="1:15" s="55" customFormat="1" x14ac:dyDescent="0.15">
      <c r="A9" s="160"/>
      <c r="B9" s="161"/>
      <c r="C9" s="162" t="s">
        <v>259</v>
      </c>
      <c r="D9" s="163"/>
      <c r="E9" s="163"/>
      <c r="F9" s="164"/>
      <c r="G9" s="164"/>
      <c r="H9" s="165"/>
      <c r="I9" s="164"/>
      <c r="J9" s="165"/>
      <c r="K9" s="165"/>
      <c r="L9" s="166"/>
      <c r="M9" s="167"/>
      <c r="N9" s="168"/>
      <c r="O9" s="169"/>
    </row>
    <row r="10" spans="1:15" s="55" customFormat="1" x14ac:dyDescent="0.15">
      <c r="A10" s="1" t="s">
        <v>260</v>
      </c>
      <c r="B10" s="4"/>
      <c r="C10" s="170"/>
      <c r="D10" s="171" t="s">
        <v>261</v>
      </c>
      <c r="E10" s="171"/>
      <c r="F10" s="172"/>
      <c r="G10" s="172"/>
      <c r="H10" s="158"/>
      <c r="I10" s="172"/>
      <c r="J10" s="158"/>
      <c r="K10" s="158"/>
      <c r="L10" s="173"/>
      <c r="M10" s="174">
        <f>SUM(M11,M16)</f>
        <v>3466</v>
      </c>
      <c r="N10" s="175"/>
      <c r="O10" s="169"/>
    </row>
    <row r="11" spans="1:15" s="55" customFormat="1" x14ac:dyDescent="0.15">
      <c r="A11" s="1" t="s">
        <v>262</v>
      </c>
      <c r="B11" s="4"/>
      <c r="C11" s="170"/>
      <c r="D11" s="171"/>
      <c r="E11" s="171" t="s">
        <v>263</v>
      </c>
      <c r="F11" s="172"/>
      <c r="G11" s="172"/>
      <c r="H11" s="172"/>
      <c r="I11" s="172"/>
      <c r="J11" s="158"/>
      <c r="K11" s="158"/>
      <c r="L11" s="173"/>
      <c r="M11" s="174">
        <f>SUM(M12:M15)</f>
        <v>3383</v>
      </c>
      <c r="N11" s="175"/>
      <c r="O11" s="169"/>
    </row>
    <row r="12" spans="1:15" s="55" customFormat="1" x14ac:dyDescent="0.15">
      <c r="A12" s="1" t="s">
        <v>264</v>
      </c>
      <c r="B12" s="4"/>
      <c r="C12" s="170"/>
      <c r="D12" s="171"/>
      <c r="E12" s="171"/>
      <c r="F12" s="172" t="s">
        <v>265</v>
      </c>
      <c r="G12" s="172"/>
      <c r="H12" s="172"/>
      <c r="I12" s="172"/>
      <c r="J12" s="158"/>
      <c r="K12" s="158"/>
      <c r="L12" s="173"/>
      <c r="M12" s="174">
        <v>343</v>
      </c>
      <c r="N12" s="175"/>
      <c r="O12" s="169"/>
    </row>
    <row r="13" spans="1:15" s="55" customFormat="1" x14ac:dyDescent="0.15">
      <c r="A13" s="1" t="s">
        <v>266</v>
      </c>
      <c r="B13" s="4"/>
      <c r="C13" s="170"/>
      <c r="D13" s="171"/>
      <c r="E13" s="171"/>
      <c r="F13" s="172" t="s">
        <v>267</v>
      </c>
      <c r="G13" s="172"/>
      <c r="H13" s="172"/>
      <c r="I13" s="172"/>
      <c r="J13" s="158"/>
      <c r="K13" s="158"/>
      <c r="L13" s="173"/>
      <c r="M13" s="174">
        <v>3018</v>
      </c>
      <c r="N13" s="175"/>
      <c r="O13" s="169"/>
    </row>
    <row r="14" spans="1:15" s="55" customFormat="1" x14ac:dyDescent="0.15">
      <c r="A14" s="1" t="s">
        <v>268</v>
      </c>
      <c r="B14" s="4"/>
      <c r="C14" s="176"/>
      <c r="D14" s="158"/>
      <c r="E14" s="158"/>
      <c r="F14" s="158" t="s">
        <v>269</v>
      </c>
      <c r="G14" s="158"/>
      <c r="H14" s="158"/>
      <c r="I14" s="158"/>
      <c r="J14" s="158"/>
      <c r="K14" s="158"/>
      <c r="L14" s="173"/>
      <c r="M14" s="174">
        <v>19</v>
      </c>
      <c r="N14" s="175"/>
      <c r="O14" s="169"/>
    </row>
    <row r="15" spans="1:15" s="55" customFormat="1" x14ac:dyDescent="0.15">
      <c r="A15" s="1" t="s">
        <v>270</v>
      </c>
      <c r="B15" s="4"/>
      <c r="C15" s="177"/>
      <c r="D15" s="178"/>
      <c r="E15" s="158"/>
      <c r="F15" s="178" t="s">
        <v>271</v>
      </c>
      <c r="G15" s="178"/>
      <c r="H15" s="178"/>
      <c r="I15" s="178"/>
      <c r="J15" s="158"/>
      <c r="K15" s="158"/>
      <c r="L15" s="173"/>
      <c r="M15" s="174">
        <v>3</v>
      </c>
      <c r="N15" s="175"/>
      <c r="O15" s="169"/>
    </row>
    <row r="16" spans="1:15" s="55" customFormat="1" x14ac:dyDescent="0.15">
      <c r="A16" s="1" t="s">
        <v>272</v>
      </c>
      <c r="B16" s="4"/>
      <c r="C16" s="176"/>
      <c r="D16" s="178"/>
      <c r="E16" s="158" t="s">
        <v>273</v>
      </c>
      <c r="F16" s="178"/>
      <c r="G16" s="178"/>
      <c r="H16" s="178"/>
      <c r="I16" s="178"/>
      <c r="J16" s="158"/>
      <c r="K16" s="158"/>
      <c r="L16" s="173"/>
      <c r="M16" s="174">
        <f>SUM(M17:M20)</f>
        <v>83</v>
      </c>
      <c r="N16" s="175"/>
      <c r="O16" s="169"/>
    </row>
    <row r="17" spans="1:15" s="55" customFormat="1" x14ac:dyDescent="0.15">
      <c r="A17" s="1" t="s">
        <v>274</v>
      </c>
      <c r="B17" s="4"/>
      <c r="C17" s="176"/>
      <c r="D17" s="178"/>
      <c r="E17" s="178"/>
      <c r="F17" s="158" t="s">
        <v>275</v>
      </c>
      <c r="G17" s="178"/>
      <c r="H17" s="178"/>
      <c r="I17" s="178"/>
      <c r="J17" s="158"/>
      <c r="K17" s="158"/>
      <c r="L17" s="173"/>
      <c r="M17" s="174">
        <v>75</v>
      </c>
      <c r="N17" s="175"/>
      <c r="O17" s="169"/>
    </row>
    <row r="18" spans="1:15" s="55" customFormat="1" x14ac:dyDescent="0.15">
      <c r="A18" s="1" t="s">
        <v>276</v>
      </c>
      <c r="B18" s="4"/>
      <c r="C18" s="176"/>
      <c r="D18" s="178"/>
      <c r="E18" s="178"/>
      <c r="F18" s="158" t="s">
        <v>277</v>
      </c>
      <c r="G18" s="178"/>
      <c r="H18" s="178"/>
      <c r="I18" s="178"/>
      <c r="J18" s="158"/>
      <c r="K18" s="158"/>
      <c r="L18" s="173"/>
      <c r="M18" s="174" t="s">
        <v>251</v>
      </c>
      <c r="N18" s="175"/>
      <c r="O18" s="169"/>
    </row>
    <row r="19" spans="1:15" s="55" customFormat="1" x14ac:dyDescent="0.15">
      <c r="A19" s="1" t="s">
        <v>278</v>
      </c>
      <c r="B19" s="4"/>
      <c r="C19" s="176"/>
      <c r="D19" s="158"/>
      <c r="E19" s="178"/>
      <c r="F19" s="158" t="s">
        <v>279</v>
      </c>
      <c r="G19" s="178"/>
      <c r="H19" s="178"/>
      <c r="I19" s="178"/>
      <c r="J19" s="158"/>
      <c r="K19" s="158"/>
      <c r="L19" s="173"/>
      <c r="M19" s="174">
        <v>0</v>
      </c>
      <c r="N19" s="179"/>
      <c r="O19" s="169"/>
    </row>
    <row r="20" spans="1:15" s="55" customFormat="1" x14ac:dyDescent="0.15">
      <c r="A20" s="1" t="s">
        <v>280</v>
      </c>
      <c r="B20" s="4"/>
      <c r="C20" s="176"/>
      <c r="D20" s="158"/>
      <c r="E20" s="180"/>
      <c r="F20" s="178" t="s">
        <v>271</v>
      </c>
      <c r="G20" s="158"/>
      <c r="H20" s="178"/>
      <c r="I20" s="178"/>
      <c r="J20" s="158"/>
      <c r="K20" s="158"/>
      <c r="L20" s="173"/>
      <c r="M20" s="174">
        <v>8</v>
      </c>
      <c r="N20" s="175"/>
      <c r="O20" s="169"/>
    </row>
    <row r="21" spans="1:15" s="55" customFormat="1" x14ac:dyDescent="0.15">
      <c r="A21" s="1" t="s">
        <v>281</v>
      </c>
      <c r="B21" s="4"/>
      <c r="C21" s="176"/>
      <c r="D21" s="158" t="s">
        <v>282</v>
      </c>
      <c r="E21" s="180"/>
      <c r="F21" s="178"/>
      <c r="G21" s="178"/>
      <c r="H21" s="178"/>
      <c r="I21" s="178"/>
      <c r="J21" s="158"/>
      <c r="K21" s="158"/>
      <c r="L21" s="173"/>
      <c r="M21" s="174">
        <f>SUM(M22:M25)</f>
        <v>3616</v>
      </c>
      <c r="N21" s="175"/>
      <c r="O21" s="169"/>
    </row>
    <row r="22" spans="1:15" s="55" customFormat="1" x14ac:dyDescent="0.15">
      <c r="A22" s="1" t="s">
        <v>283</v>
      </c>
      <c r="B22" s="4"/>
      <c r="C22" s="176"/>
      <c r="D22" s="158"/>
      <c r="E22" s="180" t="s">
        <v>284</v>
      </c>
      <c r="F22" s="178"/>
      <c r="G22" s="178"/>
      <c r="H22" s="178"/>
      <c r="I22" s="178"/>
      <c r="J22" s="158"/>
      <c r="K22" s="158"/>
      <c r="L22" s="173"/>
      <c r="M22" s="174">
        <v>2651</v>
      </c>
      <c r="N22" s="175"/>
      <c r="O22" s="169"/>
    </row>
    <row r="23" spans="1:15" s="55" customFormat="1" x14ac:dyDescent="0.15">
      <c r="A23" s="1" t="s">
        <v>285</v>
      </c>
      <c r="B23" s="4"/>
      <c r="C23" s="176"/>
      <c r="D23" s="158"/>
      <c r="E23" s="180" t="s">
        <v>286</v>
      </c>
      <c r="F23" s="178"/>
      <c r="G23" s="178"/>
      <c r="H23" s="178"/>
      <c r="I23" s="178"/>
      <c r="J23" s="158"/>
      <c r="K23" s="158"/>
      <c r="L23" s="173"/>
      <c r="M23" s="174" t="s">
        <v>251</v>
      </c>
      <c r="N23" s="175"/>
      <c r="O23" s="169"/>
    </row>
    <row r="24" spans="1:15" s="55" customFormat="1" x14ac:dyDescent="0.15">
      <c r="A24" s="1" t="s">
        <v>287</v>
      </c>
      <c r="B24" s="4"/>
      <c r="C24" s="176"/>
      <c r="D24" s="158"/>
      <c r="E24" s="180" t="s">
        <v>288</v>
      </c>
      <c r="F24" s="178"/>
      <c r="G24" s="178"/>
      <c r="H24" s="178"/>
      <c r="I24" s="178"/>
      <c r="J24" s="158"/>
      <c r="K24" s="158"/>
      <c r="L24" s="173"/>
      <c r="M24" s="174">
        <v>573</v>
      </c>
      <c r="N24" s="175"/>
      <c r="O24" s="169"/>
    </row>
    <row r="25" spans="1:15" s="55" customFormat="1" x14ac:dyDescent="0.15">
      <c r="A25" s="1" t="s">
        <v>289</v>
      </c>
      <c r="B25" s="4"/>
      <c r="C25" s="176"/>
      <c r="D25" s="158"/>
      <c r="E25" s="180" t="s">
        <v>290</v>
      </c>
      <c r="F25" s="178"/>
      <c r="G25" s="178"/>
      <c r="H25" s="178"/>
      <c r="I25" s="180"/>
      <c r="J25" s="158"/>
      <c r="K25" s="158"/>
      <c r="L25" s="173"/>
      <c r="M25" s="174">
        <v>392</v>
      </c>
      <c r="N25" s="175"/>
      <c r="O25" s="169"/>
    </row>
    <row r="26" spans="1:15" s="55" customFormat="1" x14ac:dyDescent="0.15">
      <c r="A26" s="1" t="s">
        <v>291</v>
      </c>
      <c r="B26" s="4"/>
      <c r="C26" s="176"/>
      <c r="D26" s="158" t="s">
        <v>292</v>
      </c>
      <c r="E26" s="180"/>
      <c r="F26" s="178"/>
      <c r="G26" s="178"/>
      <c r="H26" s="178"/>
      <c r="I26" s="180"/>
      <c r="J26" s="158"/>
      <c r="K26" s="158"/>
      <c r="L26" s="173"/>
      <c r="M26" s="174" t="s">
        <v>100</v>
      </c>
      <c r="N26" s="175"/>
      <c r="O26" s="169"/>
    </row>
    <row r="27" spans="1:15" s="55" customFormat="1" x14ac:dyDescent="0.15">
      <c r="A27" s="1" t="s">
        <v>293</v>
      </c>
      <c r="B27" s="4"/>
      <c r="C27" s="176"/>
      <c r="D27" s="158"/>
      <c r="E27" s="180" t="s">
        <v>294</v>
      </c>
      <c r="F27" s="178"/>
      <c r="G27" s="178"/>
      <c r="H27" s="178"/>
      <c r="I27" s="178"/>
      <c r="J27" s="158"/>
      <c r="K27" s="158"/>
      <c r="L27" s="173"/>
      <c r="M27" s="174" t="s">
        <v>251</v>
      </c>
      <c r="N27" s="175"/>
      <c r="O27" s="169"/>
    </row>
    <row r="28" spans="1:15" s="55" customFormat="1" x14ac:dyDescent="0.15">
      <c r="A28" s="1" t="s">
        <v>295</v>
      </c>
      <c r="B28" s="4"/>
      <c r="C28" s="176"/>
      <c r="D28" s="158"/>
      <c r="E28" s="180" t="s">
        <v>271</v>
      </c>
      <c r="F28" s="178"/>
      <c r="G28" s="178"/>
      <c r="H28" s="178"/>
      <c r="I28" s="178"/>
      <c r="J28" s="158"/>
      <c r="K28" s="158"/>
      <c r="L28" s="173"/>
      <c r="M28" s="174" t="s">
        <v>251</v>
      </c>
      <c r="N28" s="175"/>
      <c r="O28" s="169"/>
    </row>
    <row r="29" spans="1:15" s="55" customFormat="1" x14ac:dyDescent="0.15">
      <c r="A29" s="1" t="s">
        <v>296</v>
      </c>
      <c r="B29" s="4"/>
      <c r="C29" s="176"/>
      <c r="D29" s="158" t="s">
        <v>297</v>
      </c>
      <c r="E29" s="180"/>
      <c r="F29" s="178"/>
      <c r="G29" s="178"/>
      <c r="H29" s="178"/>
      <c r="I29" s="178"/>
      <c r="J29" s="158"/>
      <c r="K29" s="158"/>
      <c r="L29" s="173"/>
      <c r="M29" s="174">
        <v>0</v>
      </c>
      <c r="N29" s="175"/>
      <c r="O29" s="169"/>
    </row>
    <row r="30" spans="1:15" s="55" customFormat="1" x14ac:dyDescent="0.15">
      <c r="A30" s="1" t="s">
        <v>298</v>
      </c>
      <c r="B30" s="4"/>
      <c r="C30" s="181" t="s">
        <v>299</v>
      </c>
      <c r="D30" s="182"/>
      <c r="E30" s="183"/>
      <c r="F30" s="184"/>
      <c r="G30" s="184"/>
      <c r="H30" s="184"/>
      <c r="I30" s="184"/>
      <c r="J30" s="182"/>
      <c r="K30" s="182"/>
      <c r="L30" s="185"/>
      <c r="M30" s="186">
        <f>-M10+M21+M29</f>
        <v>150</v>
      </c>
      <c r="N30" s="187"/>
      <c r="O30" s="169"/>
    </row>
    <row r="31" spans="1:15" s="55" customFormat="1" x14ac:dyDescent="0.15">
      <c r="A31" s="1"/>
      <c r="B31" s="4"/>
      <c r="C31" s="176" t="s">
        <v>300</v>
      </c>
      <c r="D31" s="158"/>
      <c r="E31" s="180"/>
      <c r="F31" s="178"/>
      <c r="G31" s="178"/>
      <c r="H31" s="178"/>
      <c r="I31" s="180"/>
      <c r="J31" s="158"/>
      <c r="K31" s="158"/>
      <c r="L31" s="173"/>
      <c r="M31" s="188"/>
      <c r="N31" s="189"/>
      <c r="O31" s="169"/>
    </row>
    <row r="32" spans="1:15" s="55" customFormat="1" x14ac:dyDescent="0.15">
      <c r="A32" s="1" t="s">
        <v>301</v>
      </c>
      <c r="B32" s="4"/>
      <c r="C32" s="176"/>
      <c r="D32" s="158" t="s">
        <v>302</v>
      </c>
      <c r="E32" s="180"/>
      <c r="F32" s="178"/>
      <c r="G32" s="178"/>
      <c r="H32" s="178"/>
      <c r="I32" s="178"/>
      <c r="J32" s="158"/>
      <c r="K32" s="158"/>
      <c r="L32" s="173"/>
      <c r="M32" s="174">
        <f>SUM(M33:M37)</f>
        <v>584</v>
      </c>
      <c r="N32" s="175"/>
      <c r="O32" s="169"/>
    </row>
    <row r="33" spans="1:15" s="55" customFormat="1" x14ac:dyDescent="0.15">
      <c r="A33" s="1" t="s">
        <v>303</v>
      </c>
      <c r="B33" s="4"/>
      <c r="C33" s="176"/>
      <c r="D33" s="158"/>
      <c r="E33" s="180" t="s">
        <v>304</v>
      </c>
      <c r="F33" s="178"/>
      <c r="G33" s="178"/>
      <c r="H33" s="178"/>
      <c r="I33" s="178"/>
      <c r="J33" s="158"/>
      <c r="K33" s="158"/>
      <c r="L33" s="173"/>
      <c r="M33" s="174">
        <v>344</v>
      </c>
      <c r="N33" s="175"/>
      <c r="O33" s="169"/>
    </row>
    <row r="34" spans="1:15" s="55" customFormat="1" x14ac:dyDescent="0.15">
      <c r="A34" s="1" t="s">
        <v>305</v>
      </c>
      <c r="B34" s="4"/>
      <c r="C34" s="176"/>
      <c r="D34" s="158"/>
      <c r="E34" s="180" t="s">
        <v>306</v>
      </c>
      <c r="F34" s="178"/>
      <c r="G34" s="178"/>
      <c r="H34" s="178"/>
      <c r="I34" s="178"/>
      <c r="J34" s="158"/>
      <c r="K34" s="158"/>
      <c r="L34" s="173"/>
      <c r="M34" s="174">
        <v>240</v>
      </c>
      <c r="N34" s="175"/>
      <c r="O34" s="169"/>
    </row>
    <row r="35" spans="1:15" s="55" customFormat="1" x14ac:dyDescent="0.15">
      <c r="A35" s="1" t="s">
        <v>307</v>
      </c>
      <c r="B35" s="4"/>
      <c r="C35" s="176"/>
      <c r="D35" s="158"/>
      <c r="E35" s="180" t="s">
        <v>308</v>
      </c>
      <c r="F35" s="178"/>
      <c r="G35" s="178"/>
      <c r="H35" s="178"/>
      <c r="I35" s="178"/>
      <c r="J35" s="158"/>
      <c r="K35" s="158"/>
      <c r="L35" s="173"/>
      <c r="M35" s="174" t="s">
        <v>251</v>
      </c>
      <c r="N35" s="175"/>
      <c r="O35" s="169"/>
    </row>
    <row r="36" spans="1:15" s="55" customFormat="1" x14ac:dyDescent="0.15">
      <c r="A36" s="1" t="s">
        <v>309</v>
      </c>
      <c r="B36" s="4"/>
      <c r="C36" s="176"/>
      <c r="D36" s="158"/>
      <c r="E36" s="180" t="s">
        <v>310</v>
      </c>
      <c r="F36" s="178"/>
      <c r="G36" s="178"/>
      <c r="H36" s="178"/>
      <c r="I36" s="178"/>
      <c r="J36" s="158"/>
      <c r="K36" s="158"/>
      <c r="L36" s="173"/>
      <c r="M36" s="174" t="s">
        <v>251</v>
      </c>
      <c r="N36" s="175"/>
      <c r="O36" s="169"/>
    </row>
    <row r="37" spans="1:15" s="55" customFormat="1" x14ac:dyDescent="0.15">
      <c r="A37" s="1" t="s">
        <v>311</v>
      </c>
      <c r="B37" s="4"/>
      <c r="C37" s="176"/>
      <c r="D37" s="158"/>
      <c r="E37" s="180" t="s">
        <v>271</v>
      </c>
      <c r="F37" s="178"/>
      <c r="G37" s="178"/>
      <c r="H37" s="178"/>
      <c r="I37" s="178"/>
      <c r="J37" s="158"/>
      <c r="K37" s="158"/>
      <c r="L37" s="173"/>
      <c r="M37" s="174" t="s">
        <v>251</v>
      </c>
      <c r="N37" s="175"/>
      <c r="O37" s="169"/>
    </row>
    <row r="38" spans="1:15" s="55" customFormat="1" x14ac:dyDescent="0.15">
      <c r="A38" s="1" t="s">
        <v>312</v>
      </c>
      <c r="B38" s="4"/>
      <c r="C38" s="176"/>
      <c r="D38" s="158" t="s">
        <v>313</v>
      </c>
      <c r="E38" s="180"/>
      <c r="F38" s="178"/>
      <c r="G38" s="178"/>
      <c r="H38" s="178"/>
      <c r="I38" s="180"/>
      <c r="J38" s="158"/>
      <c r="K38" s="158"/>
      <c r="L38" s="173"/>
      <c r="M38" s="174">
        <f>SUM(M39:M43)</f>
        <v>124</v>
      </c>
      <c r="N38" s="175"/>
      <c r="O38" s="169"/>
    </row>
    <row r="39" spans="1:15" s="55" customFormat="1" x14ac:dyDescent="0.15">
      <c r="A39" s="1" t="s">
        <v>314</v>
      </c>
      <c r="B39" s="4"/>
      <c r="C39" s="176"/>
      <c r="D39" s="158"/>
      <c r="E39" s="180" t="s">
        <v>286</v>
      </c>
      <c r="F39" s="178"/>
      <c r="G39" s="178"/>
      <c r="H39" s="178"/>
      <c r="I39" s="180"/>
      <c r="J39" s="158"/>
      <c r="K39" s="158"/>
      <c r="L39" s="173"/>
      <c r="M39" s="174">
        <v>0</v>
      </c>
      <c r="N39" s="175"/>
      <c r="O39" s="169"/>
    </row>
    <row r="40" spans="1:15" s="55" customFormat="1" x14ac:dyDescent="0.15">
      <c r="A40" s="1" t="s">
        <v>315</v>
      </c>
      <c r="B40" s="4"/>
      <c r="C40" s="176"/>
      <c r="D40" s="158"/>
      <c r="E40" s="180" t="s">
        <v>316</v>
      </c>
      <c r="F40" s="178"/>
      <c r="G40" s="178"/>
      <c r="H40" s="178"/>
      <c r="I40" s="180"/>
      <c r="J40" s="158"/>
      <c r="K40" s="158"/>
      <c r="L40" s="173"/>
      <c r="M40" s="174" t="s">
        <v>251</v>
      </c>
      <c r="N40" s="175"/>
      <c r="O40" s="169"/>
    </row>
    <row r="41" spans="1:15" s="55" customFormat="1" x14ac:dyDescent="0.15">
      <c r="A41" s="1" t="s">
        <v>317</v>
      </c>
      <c r="B41" s="4"/>
      <c r="C41" s="176"/>
      <c r="D41" s="158"/>
      <c r="E41" s="180" t="s">
        <v>318</v>
      </c>
      <c r="F41" s="178"/>
      <c r="G41" s="158"/>
      <c r="H41" s="178"/>
      <c r="I41" s="178"/>
      <c r="J41" s="158"/>
      <c r="K41" s="158"/>
      <c r="L41" s="173"/>
      <c r="M41" s="174" t="s">
        <v>251</v>
      </c>
      <c r="N41" s="175"/>
      <c r="O41" s="169"/>
    </row>
    <row r="42" spans="1:15" s="55" customFormat="1" x14ac:dyDescent="0.15">
      <c r="A42" s="1" t="s">
        <v>319</v>
      </c>
      <c r="B42" s="4"/>
      <c r="C42" s="176"/>
      <c r="D42" s="158"/>
      <c r="E42" s="180" t="s">
        <v>320</v>
      </c>
      <c r="F42" s="178"/>
      <c r="G42" s="158"/>
      <c r="H42" s="178"/>
      <c r="I42" s="178"/>
      <c r="J42" s="158"/>
      <c r="K42" s="158"/>
      <c r="L42" s="173"/>
      <c r="M42" s="174">
        <v>1</v>
      </c>
      <c r="N42" s="175"/>
      <c r="O42" s="169"/>
    </row>
    <row r="43" spans="1:15" s="55" customFormat="1" x14ac:dyDescent="0.15">
      <c r="A43" s="1" t="s">
        <v>321</v>
      </c>
      <c r="B43" s="4"/>
      <c r="C43" s="176"/>
      <c r="D43" s="158"/>
      <c r="E43" s="180" t="s">
        <v>290</v>
      </c>
      <c r="F43" s="178"/>
      <c r="G43" s="178"/>
      <c r="H43" s="178"/>
      <c r="I43" s="178"/>
      <c r="J43" s="158"/>
      <c r="K43" s="158"/>
      <c r="L43" s="173"/>
      <c r="M43" s="174">
        <v>123</v>
      </c>
      <c r="N43" s="175"/>
      <c r="O43" s="169"/>
    </row>
    <row r="44" spans="1:15" s="55" customFormat="1" x14ac:dyDescent="0.15">
      <c r="A44" s="1" t="s">
        <v>322</v>
      </c>
      <c r="B44" s="4"/>
      <c r="C44" s="181" t="s">
        <v>323</v>
      </c>
      <c r="D44" s="182"/>
      <c r="E44" s="183"/>
      <c r="F44" s="184"/>
      <c r="G44" s="184"/>
      <c r="H44" s="184"/>
      <c r="I44" s="184"/>
      <c r="J44" s="182"/>
      <c r="K44" s="182"/>
      <c r="L44" s="185"/>
      <c r="M44" s="186">
        <f>-M32+M38</f>
        <v>-460</v>
      </c>
      <c r="N44" s="187"/>
      <c r="O44" s="169"/>
    </row>
    <row r="45" spans="1:15" s="55" customFormat="1" x14ac:dyDescent="0.15">
      <c r="A45" s="1"/>
      <c r="B45" s="4"/>
      <c r="C45" s="176" t="s">
        <v>324</v>
      </c>
      <c r="D45" s="158"/>
      <c r="E45" s="180"/>
      <c r="F45" s="178"/>
      <c r="G45" s="178"/>
      <c r="H45" s="178"/>
      <c r="I45" s="178"/>
      <c r="J45" s="158"/>
      <c r="K45" s="158"/>
      <c r="L45" s="173"/>
      <c r="M45" s="188"/>
      <c r="N45" s="189"/>
      <c r="O45" s="169"/>
    </row>
    <row r="46" spans="1:15" s="55" customFormat="1" x14ac:dyDescent="0.15">
      <c r="A46" s="1" t="s">
        <v>325</v>
      </c>
      <c r="B46" s="4"/>
      <c r="C46" s="176"/>
      <c r="D46" s="158" t="s">
        <v>326</v>
      </c>
      <c r="E46" s="180"/>
      <c r="F46" s="178"/>
      <c r="G46" s="178"/>
      <c r="H46" s="178"/>
      <c r="I46" s="178"/>
      <c r="J46" s="158"/>
      <c r="K46" s="158"/>
      <c r="L46" s="173"/>
      <c r="M46" s="174">
        <f>SUM(M47:M48)</f>
        <v>200</v>
      </c>
      <c r="N46" s="175"/>
      <c r="O46" s="169"/>
    </row>
    <row r="47" spans="1:15" s="55" customFormat="1" x14ac:dyDescent="0.15">
      <c r="A47" s="1" t="s">
        <v>327</v>
      </c>
      <c r="B47" s="4"/>
      <c r="C47" s="176"/>
      <c r="D47" s="158"/>
      <c r="E47" s="180" t="s">
        <v>328</v>
      </c>
      <c r="F47" s="178"/>
      <c r="G47" s="178"/>
      <c r="H47" s="178"/>
      <c r="I47" s="178"/>
      <c r="J47" s="158"/>
      <c r="K47" s="158"/>
      <c r="L47" s="173"/>
      <c r="M47" s="174">
        <v>200</v>
      </c>
      <c r="N47" s="175"/>
      <c r="O47" s="169"/>
    </row>
    <row r="48" spans="1:15" s="55" customFormat="1" x14ac:dyDescent="0.15">
      <c r="A48" s="1" t="s">
        <v>329</v>
      </c>
      <c r="B48" s="4"/>
      <c r="C48" s="176"/>
      <c r="D48" s="158"/>
      <c r="E48" s="180" t="s">
        <v>271</v>
      </c>
      <c r="F48" s="178"/>
      <c r="G48" s="178"/>
      <c r="H48" s="178"/>
      <c r="I48" s="178"/>
      <c r="J48" s="158"/>
      <c r="K48" s="158"/>
      <c r="L48" s="173"/>
      <c r="M48" s="190" t="s">
        <v>251</v>
      </c>
      <c r="N48" s="175"/>
      <c r="O48" s="169"/>
    </row>
    <row r="49" spans="1:15" s="55" customFormat="1" x14ac:dyDescent="0.15">
      <c r="A49" s="1" t="s">
        <v>330</v>
      </c>
      <c r="B49" s="4"/>
      <c r="C49" s="176"/>
      <c r="D49" s="158" t="s">
        <v>331</v>
      </c>
      <c r="E49" s="180"/>
      <c r="F49" s="178"/>
      <c r="G49" s="178"/>
      <c r="H49" s="178"/>
      <c r="I49" s="178"/>
      <c r="J49" s="158"/>
      <c r="K49" s="158"/>
      <c r="L49" s="173"/>
      <c r="M49" s="174">
        <f>SUM(M50:M51)</f>
        <v>160</v>
      </c>
      <c r="N49" s="175"/>
      <c r="O49" s="169"/>
    </row>
    <row r="50" spans="1:15" s="55" customFormat="1" x14ac:dyDescent="0.15">
      <c r="A50" s="1" t="s">
        <v>332</v>
      </c>
      <c r="B50" s="4"/>
      <c r="C50" s="176"/>
      <c r="D50" s="158"/>
      <c r="E50" s="180" t="s">
        <v>333</v>
      </c>
      <c r="F50" s="178"/>
      <c r="G50" s="178"/>
      <c r="H50" s="178"/>
      <c r="I50" s="172"/>
      <c r="J50" s="158"/>
      <c r="K50" s="158"/>
      <c r="L50" s="173"/>
      <c r="M50" s="174">
        <v>40</v>
      </c>
      <c r="N50" s="175"/>
      <c r="O50" s="169"/>
    </row>
    <row r="51" spans="1:15" s="55" customFormat="1" x14ac:dyDescent="0.15">
      <c r="A51" s="1" t="s">
        <v>334</v>
      </c>
      <c r="B51" s="4"/>
      <c r="C51" s="176"/>
      <c r="D51" s="158"/>
      <c r="E51" s="180" t="s">
        <v>290</v>
      </c>
      <c r="F51" s="178"/>
      <c r="G51" s="178"/>
      <c r="H51" s="178"/>
      <c r="I51" s="191"/>
      <c r="J51" s="158"/>
      <c r="K51" s="158"/>
      <c r="L51" s="173"/>
      <c r="M51" s="190">
        <v>120</v>
      </c>
      <c r="N51" s="175"/>
      <c r="O51" s="169"/>
    </row>
    <row r="52" spans="1:15" s="55" customFormat="1" x14ac:dyDescent="0.15">
      <c r="A52" s="1" t="s">
        <v>335</v>
      </c>
      <c r="B52" s="4"/>
      <c r="C52" s="181" t="s">
        <v>336</v>
      </c>
      <c r="D52" s="182"/>
      <c r="E52" s="183"/>
      <c r="F52" s="184"/>
      <c r="G52" s="184"/>
      <c r="H52" s="184"/>
      <c r="I52" s="192"/>
      <c r="J52" s="182"/>
      <c r="K52" s="182"/>
      <c r="L52" s="185"/>
      <c r="M52" s="186">
        <f>-M46+M49</f>
        <v>-40</v>
      </c>
      <c r="N52" s="187"/>
      <c r="O52" s="169"/>
    </row>
    <row r="53" spans="1:15" s="55" customFormat="1" x14ac:dyDescent="0.15">
      <c r="A53" s="1" t="s">
        <v>337</v>
      </c>
      <c r="B53" s="4"/>
      <c r="C53" s="374" t="s">
        <v>338</v>
      </c>
      <c r="D53" s="375"/>
      <c r="E53" s="375"/>
      <c r="F53" s="375"/>
      <c r="G53" s="375"/>
      <c r="H53" s="375"/>
      <c r="I53" s="375"/>
      <c r="J53" s="375"/>
      <c r="K53" s="375"/>
      <c r="L53" s="376"/>
      <c r="M53" s="186">
        <f>M30+M44+M52</f>
        <v>-350</v>
      </c>
      <c r="N53" s="187"/>
      <c r="O53" s="169"/>
    </row>
    <row r="54" spans="1:15" s="55" customFormat="1" ht="14.25" thickBot="1" x14ac:dyDescent="0.2">
      <c r="A54" s="1" t="s">
        <v>339</v>
      </c>
      <c r="B54" s="4"/>
      <c r="C54" s="352" t="s">
        <v>340</v>
      </c>
      <c r="D54" s="353"/>
      <c r="E54" s="353"/>
      <c r="F54" s="353"/>
      <c r="G54" s="353"/>
      <c r="H54" s="353"/>
      <c r="I54" s="353"/>
      <c r="J54" s="353"/>
      <c r="K54" s="353"/>
      <c r="L54" s="354"/>
      <c r="M54" s="186">
        <v>648</v>
      </c>
      <c r="N54" s="187"/>
      <c r="O54" s="169"/>
    </row>
    <row r="55" spans="1:15" s="55" customFormat="1" ht="14.25" hidden="1" thickBot="1" x14ac:dyDescent="0.2">
      <c r="A55" s="1">
        <v>4435000</v>
      </c>
      <c r="B55" s="4"/>
      <c r="C55" s="355" t="s">
        <v>341</v>
      </c>
      <c r="D55" s="356"/>
      <c r="E55" s="356"/>
      <c r="F55" s="356"/>
      <c r="G55" s="356"/>
      <c r="H55" s="356"/>
      <c r="I55" s="356"/>
      <c r="J55" s="356"/>
      <c r="K55" s="356"/>
      <c r="L55" s="357"/>
      <c r="M55" s="193" t="s">
        <v>251</v>
      </c>
      <c r="N55" s="187"/>
      <c r="O55" s="169"/>
    </row>
    <row r="56" spans="1:15" s="55" customFormat="1" ht="14.25" thickBot="1" x14ac:dyDescent="0.2">
      <c r="A56" s="1" t="s">
        <v>342</v>
      </c>
      <c r="B56" s="4"/>
      <c r="C56" s="358" t="s">
        <v>343</v>
      </c>
      <c r="D56" s="359"/>
      <c r="E56" s="359"/>
      <c r="F56" s="359"/>
      <c r="G56" s="359"/>
      <c r="H56" s="359"/>
      <c r="I56" s="359"/>
      <c r="J56" s="359"/>
      <c r="K56" s="359"/>
      <c r="L56" s="360"/>
      <c r="M56" s="194">
        <f>M53+M54</f>
        <v>298</v>
      </c>
      <c r="N56" s="195"/>
      <c r="O56" s="169"/>
    </row>
    <row r="57" spans="1:15" s="55" customFormat="1" ht="14.25" thickBot="1" x14ac:dyDescent="0.2">
      <c r="A57" s="1"/>
      <c r="B57" s="4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7"/>
      <c r="N57" s="198"/>
      <c r="O57" s="169"/>
    </row>
    <row r="58" spans="1:15" s="55" customFormat="1" x14ac:dyDescent="0.15">
      <c r="A58" s="1" t="s">
        <v>344</v>
      </c>
      <c r="B58" s="4"/>
      <c r="C58" s="199" t="s">
        <v>345</v>
      </c>
      <c r="D58" s="200"/>
      <c r="E58" s="200"/>
      <c r="F58" s="200"/>
      <c r="G58" s="200"/>
      <c r="H58" s="200"/>
      <c r="I58" s="200"/>
      <c r="J58" s="200"/>
      <c r="K58" s="200"/>
      <c r="L58" s="200"/>
      <c r="M58" s="201">
        <v>8</v>
      </c>
      <c r="N58" s="202"/>
      <c r="O58" s="169"/>
    </row>
    <row r="59" spans="1:15" s="55" customFormat="1" x14ac:dyDescent="0.15">
      <c r="A59" s="1" t="s">
        <v>346</v>
      </c>
      <c r="B59" s="4"/>
      <c r="C59" s="203" t="s">
        <v>347</v>
      </c>
      <c r="D59" s="204"/>
      <c r="E59" s="204"/>
      <c r="F59" s="204"/>
      <c r="G59" s="204"/>
      <c r="H59" s="204"/>
      <c r="I59" s="204"/>
      <c r="J59" s="204"/>
      <c r="K59" s="204"/>
      <c r="L59" s="204"/>
      <c r="M59" s="186">
        <v>-4</v>
      </c>
      <c r="N59" s="187"/>
      <c r="O59" s="169"/>
    </row>
    <row r="60" spans="1:15" s="55" customFormat="1" ht="14.25" thickBot="1" x14ac:dyDescent="0.2">
      <c r="A60" s="1" t="s">
        <v>348</v>
      </c>
      <c r="B60" s="4"/>
      <c r="C60" s="205" t="s">
        <v>349</v>
      </c>
      <c r="D60" s="206"/>
      <c r="E60" s="206"/>
      <c r="F60" s="206"/>
      <c r="G60" s="206"/>
      <c r="H60" s="206"/>
      <c r="I60" s="206"/>
      <c r="J60" s="206"/>
      <c r="K60" s="206"/>
      <c r="L60" s="206"/>
      <c r="M60" s="207">
        <f>M58+M59</f>
        <v>4</v>
      </c>
      <c r="N60" s="208"/>
      <c r="O60" s="169"/>
    </row>
    <row r="61" spans="1:15" s="55" customFormat="1" ht="14.25" thickBot="1" x14ac:dyDescent="0.2">
      <c r="A61" s="1" t="s">
        <v>350</v>
      </c>
      <c r="B61" s="4"/>
      <c r="C61" s="209" t="s">
        <v>351</v>
      </c>
      <c r="D61" s="210"/>
      <c r="E61" s="211"/>
      <c r="F61" s="212"/>
      <c r="G61" s="212"/>
      <c r="H61" s="212"/>
      <c r="I61" s="212"/>
      <c r="J61" s="210"/>
      <c r="K61" s="210"/>
      <c r="L61" s="210"/>
      <c r="M61" s="194">
        <f>M56+M60</f>
        <v>302</v>
      </c>
      <c r="N61" s="195"/>
      <c r="O61" s="169"/>
    </row>
    <row r="62" spans="1:15" s="55" customFormat="1" ht="6.75" customHeight="1" x14ac:dyDescent="0.15">
      <c r="A62" s="1"/>
      <c r="B62" s="4"/>
      <c r="C62" s="157"/>
      <c r="D62" s="157"/>
      <c r="E62" s="213"/>
      <c r="F62" s="214"/>
      <c r="G62" s="214"/>
      <c r="H62" s="214"/>
      <c r="I62" s="215"/>
      <c r="J62" s="216"/>
      <c r="K62" s="216"/>
      <c r="L62" s="216"/>
      <c r="M62" s="4"/>
      <c r="N62" s="4"/>
    </row>
    <row r="63" spans="1:15" s="55" customFormat="1" x14ac:dyDescent="0.15">
      <c r="A63" s="1"/>
      <c r="B63" s="4"/>
      <c r="C63" s="157"/>
      <c r="D63" s="217"/>
      <c r="E63" s="213"/>
      <c r="F63" s="214"/>
      <c r="G63" s="214"/>
      <c r="H63" s="214"/>
      <c r="I63" s="218"/>
      <c r="J63" s="216"/>
      <c r="K63" s="216"/>
      <c r="L63" s="216"/>
      <c r="M63" s="4"/>
      <c r="N63" s="4"/>
    </row>
  </sheetData>
  <mergeCells count="9">
    <mergeCell ref="C54:L54"/>
    <mergeCell ref="C55:L55"/>
    <mergeCell ref="C56:L56"/>
    <mergeCell ref="C3:N3"/>
    <mergeCell ref="C4:N4"/>
    <mergeCell ref="C5:N5"/>
    <mergeCell ref="C7:L8"/>
    <mergeCell ref="M7:N8"/>
    <mergeCell ref="C53:L53"/>
  </mergeCells>
  <phoneticPr fontId="13"/>
  <pageMargins left="0.7" right="0.7" top="0.39370078740157477" bottom="0.39370078740157477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98"/>
  <sheetViews>
    <sheetView view="pageBreakPreview" topLeftCell="A88" zoomScaleNormal="85" zoomScaleSheetLayoutView="100" workbookViewId="0">
      <selection activeCell="J18" sqref="J18"/>
    </sheetView>
  </sheetViews>
  <sheetFormatPr defaultRowHeight="13.5" x14ac:dyDescent="0.15"/>
  <cols>
    <col min="1" max="5" width="1.75" style="221" customWidth="1"/>
    <col min="6" max="6" width="19.375" style="221" customWidth="1"/>
    <col min="7" max="11" width="15.125" style="221" customWidth="1"/>
    <col min="12" max="16384" width="9" style="221"/>
  </cols>
  <sheetData>
    <row r="1" spans="1:11" ht="16.5" customHeight="1" x14ac:dyDescent="0.15">
      <c r="A1" s="219" t="s">
        <v>352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ht="4.5" customHeight="1" x14ac:dyDescent="0.15">
      <c r="A2" s="220"/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4.25" customHeight="1" thickBot="1" x14ac:dyDescent="0.2">
      <c r="A3" s="222" t="s">
        <v>353</v>
      </c>
      <c r="B3" s="223"/>
      <c r="C3" s="223"/>
      <c r="D3" s="223"/>
      <c r="E3" s="223"/>
      <c r="K3" s="224" t="s">
        <v>4</v>
      </c>
    </row>
    <row r="4" spans="1:11" s="226" customFormat="1" ht="12" customHeight="1" x14ac:dyDescent="0.15">
      <c r="A4" s="377" t="s">
        <v>7</v>
      </c>
      <c r="B4" s="378"/>
      <c r="C4" s="378"/>
      <c r="D4" s="378"/>
      <c r="E4" s="378"/>
      <c r="F4" s="225"/>
      <c r="G4" s="383" t="s">
        <v>354</v>
      </c>
      <c r="H4" s="384"/>
      <c r="I4" s="384"/>
      <c r="J4" s="384"/>
      <c r="K4" s="385"/>
    </row>
    <row r="5" spans="1:11" s="228" customFormat="1" ht="12" customHeight="1" x14ac:dyDescent="0.15">
      <c r="A5" s="379"/>
      <c r="B5" s="380"/>
      <c r="C5" s="380"/>
      <c r="D5" s="380"/>
      <c r="E5" s="380"/>
      <c r="F5" s="227"/>
      <c r="G5" s="386" t="s">
        <v>355</v>
      </c>
      <c r="H5" s="389" t="s">
        <v>356</v>
      </c>
      <c r="I5" s="392" t="s">
        <v>357</v>
      </c>
      <c r="J5" s="392" t="s">
        <v>358</v>
      </c>
      <c r="K5" s="395" t="s">
        <v>359</v>
      </c>
    </row>
    <row r="6" spans="1:11" s="228" customFormat="1" ht="12" customHeight="1" x14ac:dyDescent="0.15">
      <c r="A6" s="379"/>
      <c r="B6" s="380"/>
      <c r="C6" s="380"/>
      <c r="D6" s="380"/>
      <c r="E6" s="380"/>
      <c r="F6" s="227"/>
      <c r="G6" s="387"/>
      <c r="H6" s="390"/>
      <c r="I6" s="393"/>
      <c r="J6" s="393"/>
      <c r="K6" s="396"/>
    </row>
    <row r="7" spans="1:11" s="228" customFormat="1" ht="12" customHeight="1" x14ac:dyDescent="0.15">
      <c r="A7" s="381"/>
      <c r="B7" s="382"/>
      <c r="C7" s="382"/>
      <c r="D7" s="382"/>
      <c r="E7" s="382"/>
      <c r="F7" s="229"/>
      <c r="G7" s="388"/>
      <c r="H7" s="391"/>
      <c r="I7" s="394"/>
      <c r="J7" s="394"/>
      <c r="K7" s="397"/>
    </row>
    <row r="8" spans="1:11" s="226" customFormat="1" ht="12.75" customHeight="1" x14ac:dyDescent="0.15">
      <c r="A8" s="230" t="s">
        <v>147</v>
      </c>
      <c r="B8" s="231"/>
      <c r="C8" s="231"/>
      <c r="D8" s="231"/>
      <c r="E8" s="231"/>
      <c r="F8" s="231"/>
      <c r="G8" s="232">
        <f>SUM(G9,G67)</f>
        <v>12862</v>
      </c>
      <c r="H8" s="233">
        <f t="shared" ref="H8:K8" si="0">SUM(H9,H67)</f>
        <v>399</v>
      </c>
      <c r="I8" s="234">
        <f t="shared" si="0"/>
        <v>13261</v>
      </c>
      <c r="J8" s="234">
        <f t="shared" si="0"/>
        <v>0</v>
      </c>
      <c r="K8" s="235">
        <f t="shared" si="0"/>
        <v>13261</v>
      </c>
    </row>
    <row r="9" spans="1:11" s="226" customFormat="1" ht="12.75" customHeight="1" x14ac:dyDescent="0.15">
      <c r="A9" s="236"/>
      <c r="B9" s="237" t="s">
        <v>13</v>
      </c>
      <c r="C9" s="237"/>
      <c r="D9" s="237"/>
      <c r="E9" s="237"/>
      <c r="F9" s="237"/>
      <c r="G9" s="232">
        <f>SUM(G10,G51,G54)</f>
        <v>12652</v>
      </c>
      <c r="H9" s="238">
        <f t="shared" ref="H9:K9" si="1">SUM(H10,H51,H54)</f>
        <v>307</v>
      </c>
      <c r="I9" s="234">
        <f t="shared" si="1"/>
        <v>12959</v>
      </c>
      <c r="J9" s="234">
        <f t="shared" si="1"/>
        <v>0</v>
      </c>
      <c r="K9" s="235">
        <f t="shared" si="1"/>
        <v>12959</v>
      </c>
    </row>
    <row r="10" spans="1:11" s="226" customFormat="1" ht="12.75" customHeight="1" x14ac:dyDescent="0.15">
      <c r="A10" s="236"/>
      <c r="B10" s="237"/>
      <c r="C10" s="237" t="s">
        <v>17</v>
      </c>
      <c r="D10" s="237"/>
      <c r="E10" s="237"/>
      <c r="F10" s="237"/>
      <c r="G10" s="239">
        <f>SUM(G11,G35,G48:G50)</f>
        <v>9431</v>
      </c>
      <c r="H10" s="240">
        <f>SUM(H11,H35,H48:H50)</f>
        <v>307</v>
      </c>
      <c r="I10" s="241">
        <f>SUM(G10:H10)</f>
        <v>9738</v>
      </c>
      <c r="J10" s="241" t="s">
        <v>100</v>
      </c>
      <c r="K10" s="242">
        <f>SUM(I10:J10)</f>
        <v>9738</v>
      </c>
    </row>
    <row r="11" spans="1:11" s="226" customFormat="1" ht="12.75" customHeight="1" x14ac:dyDescent="0.15">
      <c r="A11" s="236"/>
      <c r="B11" s="237"/>
      <c r="C11" s="237"/>
      <c r="D11" s="237" t="s">
        <v>21</v>
      </c>
      <c r="E11" s="237"/>
      <c r="F11" s="237"/>
      <c r="G11" s="234">
        <f>SUM(G12:G34)</f>
        <v>9430</v>
      </c>
      <c r="H11" s="243">
        <f>SUM(H12:H34)</f>
        <v>307</v>
      </c>
      <c r="I11" s="241">
        <f>SUM(G11:H11)</f>
        <v>9737</v>
      </c>
      <c r="J11" s="241" t="s">
        <v>100</v>
      </c>
      <c r="K11" s="242">
        <f>SUM(I11:J11)</f>
        <v>9737</v>
      </c>
    </row>
    <row r="12" spans="1:11" s="226" customFormat="1" ht="12.75" customHeight="1" x14ac:dyDescent="0.15">
      <c r="A12" s="236"/>
      <c r="B12" s="237"/>
      <c r="C12" s="237"/>
      <c r="D12" s="237"/>
      <c r="E12" s="237" t="s">
        <v>26</v>
      </c>
      <c r="F12" s="237"/>
      <c r="G12" s="234">
        <v>301</v>
      </c>
      <c r="H12" s="243" t="s">
        <v>100</v>
      </c>
      <c r="I12" s="241">
        <f>SUM(G12:H12)</f>
        <v>301</v>
      </c>
      <c r="J12" s="241" t="s">
        <v>100</v>
      </c>
      <c r="K12" s="242">
        <f>SUM(I12:J12)</f>
        <v>301</v>
      </c>
    </row>
    <row r="13" spans="1:11" s="226" customFormat="1" ht="12.75" customHeight="1" x14ac:dyDescent="0.15">
      <c r="A13" s="230"/>
      <c r="B13" s="231"/>
      <c r="C13" s="231"/>
      <c r="D13" s="231"/>
      <c r="E13" s="231" t="s">
        <v>360</v>
      </c>
      <c r="F13" s="231"/>
      <c r="G13" s="244"/>
      <c r="H13" s="245"/>
      <c r="I13" s="246"/>
      <c r="J13" s="246"/>
      <c r="K13" s="247"/>
    </row>
    <row r="14" spans="1:11" s="226" customFormat="1" ht="12.75" customHeight="1" x14ac:dyDescent="0.15">
      <c r="A14" s="236"/>
      <c r="B14" s="237"/>
      <c r="C14" s="237"/>
      <c r="D14" s="237"/>
      <c r="E14" s="237" t="s">
        <v>30</v>
      </c>
      <c r="F14" s="248"/>
      <c r="G14" s="234" t="s">
        <v>100</v>
      </c>
      <c r="H14" s="243" t="s">
        <v>100</v>
      </c>
      <c r="I14" s="241" t="s">
        <v>100</v>
      </c>
      <c r="J14" s="241" t="s">
        <v>100</v>
      </c>
      <c r="K14" s="242" t="s">
        <v>100</v>
      </c>
    </row>
    <row r="15" spans="1:11" s="226" customFormat="1" ht="12.75" customHeight="1" x14ac:dyDescent="0.15">
      <c r="A15" s="230"/>
      <c r="B15" s="231"/>
      <c r="C15" s="231"/>
      <c r="D15" s="231"/>
      <c r="E15" s="249" t="s">
        <v>361</v>
      </c>
      <c r="F15" s="231"/>
      <c r="G15" s="244"/>
      <c r="H15" s="245"/>
      <c r="I15" s="246"/>
      <c r="J15" s="246"/>
      <c r="K15" s="247"/>
    </row>
    <row r="16" spans="1:11" s="226" customFormat="1" ht="12.75" customHeight="1" x14ac:dyDescent="0.15">
      <c r="A16" s="236"/>
      <c r="B16" s="237"/>
      <c r="C16" s="237"/>
      <c r="D16" s="237"/>
      <c r="E16" s="237" t="s">
        <v>34</v>
      </c>
      <c r="F16" s="237"/>
      <c r="G16" s="234">
        <v>25866</v>
      </c>
      <c r="H16" s="243">
        <v>857</v>
      </c>
      <c r="I16" s="241">
        <f>SUM(G16:H16)</f>
        <v>26723</v>
      </c>
      <c r="J16" s="241" t="s">
        <v>100</v>
      </c>
      <c r="K16" s="242">
        <f>SUM(I16:J16)</f>
        <v>26723</v>
      </c>
    </row>
    <row r="17" spans="1:11" s="226" customFormat="1" ht="12.75" customHeight="1" x14ac:dyDescent="0.15">
      <c r="A17" s="230"/>
      <c r="B17" s="231"/>
      <c r="C17" s="231"/>
      <c r="D17" s="231"/>
      <c r="E17" s="231" t="s">
        <v>39</v>
      </c>
      <c r="F17" s="231"/>
      <c r="G17" s="234">
        <v>-17446</v>
      </c>
      <c r="H17" s="243">
        <v>-550</v>
      </c>
      <c r="I17" s="241">
        <f>SUM(G17:H17)</f>
        <v>-17996</v>
      </c>
      <c r="J17" s="241" t="s">
        <v>100</v>
      </c>
      <c r="K17" s="242">
        <f>SUM(I17:J17)</f>
        <v>-17996</v>
      </c>
    </row>
    <row r="18" spans="1:11" s="226" customFormat="1" ht="12.75" customHeight="1" x14ac:dyDescent="0.15">
      <c r="A18" s="236"/>
      <c r="B18" s="237"/>
      <c r="C18" s="237"/>
      <c r="D18" s="237"/>
      <c r="E18" s="237" t="s">
        <v>362</v>
      </c>
      <c r="F18" s="248"/>
      <c r="G18" s="244"/>
      <c r="H18" s="245"/>
      <c r="I18" s="246"/>
      <c r="J18" s="246"/>
      <c r="K18" s="247"/>
    </row>
    <row r="19" spans="1:11" s="226" customFormat="1" ht="12.75" customHeight="1" x14ac:dyDescent="0.15">
      <c r="A19" s="236"/>
      <c r="B19" s="237"/>
      <c r="C19" s="237"/>
      <c r="D19" s="237"/>
      <c r="E19" s="237" t="s">
        <v>43</v>
      </c>
      <c r="F19" s="237"/>
      <c r="G19" s="234">
        <v>1705</v>
      </c>
      <c r="H19" s="243" t="s">
        <v>100</v>
      </c>
      <c r="I19" s="241">
        <f>SUM(G19:H19)</f>
        <v>1705</v>
      </c>
      <c r="J19" s="241" t="s">
        <v>100</v>
      </c>
      <c r="K19" s="242">
        <f>SUM(I19:J19)</f>
        <v>1705</v>
      </c>
    </row>
    <row r="20" spans="1:11" s="226" customFormat="1" ht="12.75" customHeight="1" x14ac:dyDescent="0.15">
      <c r="A20" s="230"/>
      <c r="B20" s="231"/>
      <c r="C20" s="231"/>
      <c r="D20" s="231"/>
      <c r="E20" s="249" t="s">
        <v>47</v>
      </c>
      <c r="F20" s="231"/>
      <c r="G20" s="234">
        <v>-996</v>
      </c>
      <c r="H20" s="243" t="s">
        <v>100</v>
      </c>
      <c r="I20" s="241">
        <f>SUM(G20:H20)</f>
        <v>-996</v>
      </c>
      <c r="J20" s="241" t="s">
        <v>100</v>
      </c>
      <c r="K20" s="242">
        <f>SUM(I20:J20)</f>
        <v>-996</v>
      </c>
    </row>
    <row r="21" spans="1:11" s="226" customFormat="1" ht="12.75" customHeight="1" x14ac:dyDescent="0.15">
      <c r="A21" s="236"/>
      <c r="B21" s="237"/>
      <c r="C21" s="237"/>
      <c r="D21" s="237"/>
      <c r="E21" s="250" t="s">
        <v>363</v>
      </c>
      <c r="F21" s="248"/>
      <c r="G21" s="244"/>
      <c r="H21" s="245"/>
      <c r="I21" s="246"/>
      <c r="J21" s="246"/>
      <c r="K21" s="247"/>
    </row>
    <row r="22" spans="1:11" s="226" customFormat="1" ht="12.75" customHeight="1" x14ac:dyDescent="0.15">
      <c r="A22" s="236"/>
      <c r="B22" s="237"/>
      <c r="C22" s="237"/>
      <c r="D22" s="237"/>
      <c r="E22" s="237" t="s">
        <v>51</v>
      </c>
      <c r="F22" s="237"/>
      <c r="G22" s="234" t="s">
        <v>100</v>
      </c>
      <c r="H22" s="243" t="s">
        <v>100</v>
      </c>
      <c r="I22" s="241" t="s">
        <v>100</v>
      </c>
      <c r="J22" s="241" t="s">
        <v>100</v>
      </c>
      <c r="K22" s="242" t="s">
        <v>100</v>
      </c>
    </row>
    <row r="23" spans="1:11" s="226" customFormat="1" ht="12.75" customHeight="1" x14ac:dyDescent="0.15">
      <c r="A23" s="230"/>
      <c r="B23" s="231"/>
      <c r="C23" s="231"/>
      <c r="D23" s="231"/>
      <c r="E23" s="231" t="s">
        <v>55</v>
      </c>
      <c r="F23" s="231"/>
      <c r="G23" s="234" t="s">
        <v>100</v>
      </c>
      <c r="H23" s="243" t="s">
        <v>100</v>
      </c>
      <c r="I23" s="241" t="s">
        <v>100</v>
      </c>
      <c r="J23" s="241" t="s">
        <v>100</v>
      </c>
      <c r="K23" s="242" t="s">
        <v>100</v>
      </c>
    </row>
    <row r="24" spans="1:11" s="226" customFormat="1" ht="12.75" customHeight="1" x14ac:dyDescent="0.15">
      <c r="A24" s="236"/>
      <c r="B24" s="237"/>
      <c r="C24" s="237"/>
      <c r="D24" s="237"/>
      <c r="E24" s="237" t="s">
        <v>364</v>
      </c>
      <c r="F24" s="248"/>
      <c r="G24" s="244"/>
      <c r="H24" s="245"/>
      <c r="I24" s="246"/>
      <c r="J24" s="246"/>
      <c r="K24" s="247"/>
    </row>
    <row r="25" spans="1:11" s="226" customFormat="1" ht="12.75" customHeight="1" x14ac:dyDescent="0.15">
      <c r="A25" s="236"/>
      <c r="B25" s="237"/>
      <c r="C25" s="237"/>
      <c r="D25" s="237"/>
      <c r="E25" s="237" t="s">
        <v>59</v>
      </c>
      <c r="F25" s="237"/>
      <c r="G25" s="234" t="s">
        <v>100</v>
      </c>
      <c r="H25" s="243" t="s">
        <v>100</v>
      </c>
      <c r="I25" s="241" t="s">
        <v>100</v>
      </c>
      <c r="J25" s="241" t="s">
        <v>100</v>
      </c>
      <c r="K25" s="242" t="s">
        <v>100</v>
      </c>
    </row>
    <row r="26" spans="1:11" s="226" customFormat="1" ht="12.75" customHeight="1" x14ac:dyDescent="0.15">
      <c r="A26" s="230"/>
      <c r="B26" s="231"/>
      <c r="C26" s="231"/>
      <c r="D26" s="231"/>
      <c r="E26" s="249" t="s">
        <v>63</v>
      </c>
      <c r="F26" s="231"/>
      <c r="G26" s="234" t="s">
        <v>100</v>
      </c>
      <c r="H26" s="243" t="s">
        <v>100</v>
      </c>
      <c r="I26" s="241" t="s">
        <v>100</v>
      </c>
      <c r="J26" s="241" t="s">
        <v>100</v>
      </c>
      <c r="K26" s="242" t="s">
        <v>100</v>
      </c>
    </row>
    <row r="27" spans="1:11" s="226" customFormat="1" ht="12.75" customHeight="1" x14ac:dyDescent="0.15">
      <c r="A27" s="236"/>
      <c r="B27" s="237"/>
      <c r="C27" s="237"/>
      <c r="D27" s="237"/>
      <c r="E27" s="250" t="s">
        <v>365</v>
      </c>
      <c r="F27" s="248"/>
      <c r="G27" s="244"/>
      <c r="H27" s="245"/>
      <c r="I27" s="246"/>
      <c r="J27" s="246"/>
      <c r="K27" s="247"/>
    </row>
    <row r="28" spans="1:11" s="226" customFormat="1" ht="12.75" customHeight="1" x14ac:dyDescent="0.15">
      <c r="A28" s="236"/>
      <c r="B28" s="237"/>
      <c r="C28" s="237"/>
      <c r="D28" s="237"/>
      <c r="E28" s="237" t="s">
        <v>67</v>
      </c>
      <c r="F28" s="237"/>
      <c r="G28" s="234" t="s">
        <v>100</v>
      </c>
      <c r="H28" s="243" t="s">
        <v>100</v>
      </c>
      <c r="I28" s="241" t="s">
        <v>100</v>
      </c>
      <c r="J28" s="241" t="s">
        <v>100</v>
      </c>
      <c r="K28" s="242" t="s">
        <v>100</v>
      </c>
    </row>
    <row r="29" spans="1:11" s="226" customFormat="1" ht="12.75" customHeight="1" x14ac:dyDescent="0.15">
      <c r="A29" s="230"/>
      <c r="B29" s="231"/>
      <c r="C29" s="231"/>
      <c r="D29" s="231"/>
      <c r="E29" s="249" t="s">
        <v>71</v>
      </c>
      <c r="F29" s="231"/>
      <c r="G29" s="234" t="s">
        <v>100</v>
      </c>
      <c r="H29" s="243" t="s">
        <v>100</v>
      </c>
      <c r="I29" s="241" t="s">
        <v>100</v>
      </c>
      <c r="J29" s="241" t="s">
        <v>100</v>
      </c>
      <c r="K29" s="242" t="s">
        <v>100</v>
      </c>
    </row>
    <row r="30" spans="1:11" s="226" customFormat="1" ht="12.75" customHeight="1" x14ac:dyDescent="0.15">
      <c r="A30" s="236"/>
      <c r="B30" s="237"/>
      <c r="C30" s="237"/>
      <c r="D30" s="237"/>
      <c r="E30" s="250" t="s">
        <v>366</v>
      </c>
      <c r="F30" s="248"/>
      <c r="G30" s="244"/>
      <c r="H30" s="245"/>
      <c r="I30" s="246"/>
      <c r="J30" s="246"/>
      <c r="K30" s="247"/>
    </row>
    <row r="31" spans="1:11" s="226" customFormat="1" ht="12.75" customHeight="1" x14ac:dyDescent="0.15">
      <c r="A31" s="236"/>
      <c r="B31" s="237"/>
      <c r="C31" s="237"/>
      <c r="D31" s="237"/>
      <c r="E31" s="237" t="s">
        <v>35</v>
      </c>
      <c r="F31" s="237"/>
      <c r="G31" s="234" t="s">
        <v>100</v>
      </c>
      <c r="H31" s="243" t="s">
        <v>100</v>
      </c>
      <c r="I31" s="241" t="s">
        <v>100</v>
      </c>
      <c r="J31" s="241" t="s">
        <v>100</v>
      </c>
      <c r="K31" s="242" t="s">
        <v>100</v>
      </c>
    </row>
    <row r="32" spans="1:11" s="226" customFormat="1" ht="12.75" customHeight="1" x14ac:dyDescent="0.15">
      <c r="A32" s="230"/>
      <c r="B32" s="231"/>
      <c r="C32" s="231"/>
      <c r="D32" s="231"/>
      <c r="E32" s="249" t="s">
        <v>76</v>
      </c>
      <c r="F32" s="231"/>
      <c r="G32" s="234" t="s">
        <v>100</v>
      </c>
      <c r="H32" s="243" t="s">
        <v>100</v>
      </c>
      <c r="I32" s="241" t="s">
        <v>100</v>
      </c>
      <c r="J32" s="241" t="s">
        <v>100</v>
      </c>
      <c r="K32" s="242" t="s">
        <v>100</v>
      </c>
    </row>
    <row r="33" spans="1:11" s="226" customFormat="1" ht="12.75" customHeight="1" x14ac:dyDescent="0.15">
      <c r="A33" s="236"/>
      <c r="B33" s="237"/>
      <c r="C33" s="237"/>
      <c r="D33" s="237"/>
      <c r="E33" s="250" t="s">
        <v>367</v>
      </c>
      <c r="F33" s="248"/>
      <c r="G33" s="244"/>
      <c r="H33" s="245"/>
      <c r="I33" s="246"/>
      <c r="J33" s="246"/>
      <c r="K33" s="247"/>
    </row>
    <row r="34" spans="1:11" s="226" customFormat="1" ht="12.75" customHeight="1" x14ac:dyDescent="0.15">
      <c r="A34" s="236"/>
      <c r="B34" s="237"/>
      <c r="C34" s="237"/>
      <c r="D34" s="237"/>
      <c r="E34" s="237" t="s">
        <v>80</v>
      </c>
      <c r="F34" s="237"/>
      <c r="G34" s="234">
        <v>0</v>
      </c>
      <c r="H34" s="243" t="s">
        <v>100</v>
      </c>
      <c r="I34" s="241">
        <v>0</v>
      </c>
      <c r="J34" s="241" t="s">
        <v>100</v>
      </c>
      <c r="K34" s="242">
        <v>0</v>
      </c>
    </row>
    <row r="35" spans="1:11" s="226" customFormat="1" ht="12.75" customHeight="1" x14ac:dyDescent="0.15">
      <c r="A35" s="236"/>
      <c r="B35" s="237"/>
      <c r="C35" s="237"/>
      <c r="D35" s="237" t="s">
        <v>84</v>
      </c>
      <c r="E35" s="237"/>
      <c r="F35" s="237"/>
      <c r="G35" s="234">
        <f>SUM(G36:G47)</f>
        <v>0</v>
      </c>
      <c r="H35" s="243" t="s">
        <v>100</v>
      </c>
      <c r="I35" s="241">
        <f>SUM(G35:H35)</f>
        <v>0</v>
      </c>
      <c r="J35" s="241" t="s">
        <v>100</v>
      </c>
      <c r="K35" s="242">
        <f>SUM(I35:J35)</f>
        <v>0</v>
      </c>
    </row>
    <row r="36" spans="1:11" s="226" customFormat="1" ht="12.75" customHeight="1" x14ac:dyDescent="0.15">
      <c r="A36" s="236"/>
      <c r="B36" s="237"/>
      <c r="C36" s="237"/>
      <c r="D36" s="237"/>
      <c r="E36" s="237" t="s">
        <v>26</v>
      </c>
      <c r="F36" s="237"/>
      <c r="G36" s="234">
        <v>0</v>
      </c>
      <c r="H36" s="243" t="s">
        <v>100</v>
      </c>
      <c r="I36" s="241">
        <f>SUM(G36:H36)</f>
        <v>0</v>
      </c>
      <c r="J36" s="241" t="s">
        <v>100</v>
      </c>
      <c r="K36" s="242">
        <f>SUM(I36:J36)</f>
        <v>0</v>
      </c>
    </row>
    <row r="37" spans="1:11" s="226" customFormat="1" ht="12.75" customHeight="1" x14ac:dyDescent="0.15">
      <c r="A37" s="236"/>
      <c r="B37" s="237"/>
      <c r="C37" s="237"/>
      <c r="D37" s="237"/>
      <c r="E37" s="237" t="s">
        <v>360</v>
      </c>
      <c r="F37" s="237"/>
      <c r="G37" s="244"/>
      <c r="H37" s="245"/>
      <c r="I37" s="246"/>
      <c r="J37" s="246"/>
      <c r="K37" s="247"/>
    </row>
    <row r="38" spans="1:11" s="226" customFormat="1" ht="12.75" customHeight="1" x14ac:dyDescent="0.15">
      <c r="A38" s="236"/>
      <c r="B38" s="237"/>
      <c r="C38" s="237"/>
      <c r="D38" s="237"/>
      <c r="E38" s="237" t="s">
        <v>34</v>
      </c>
      <c r="F38" s="237"/>
      <c r="G38" s="234" t="s">
        <v>100</v>
      </c>
      <c r="H38" s="243" t="s">
        <v>100</v>
      </c>
      <c r="I38" s="241" t="s">
        <v>100</v>
      </c>
      <c r="J38" s="241" t="s">
        <v>100</v>
      </c>
      <c r="K38" s="242" t="s">
        <v>100</v>
      </c>
    </row>
    <row r="39" spans="1:11" s="226" customFormat="1" ht="12.75" customHeight="1" x14ac:dyDescent="0.15">
      <c r="A39" s="236"/>
      <c r="B39" s="237"/>
      <c r="C39" s="237"/>
      <c r="D39" s="237"/>
      <c r="E39" s="237" t="s">
        <v>39</v>
      </c>
      <c r="F39" s="237"/>
      <c r="G39" s="234" t="s">
        <v>100</v>
      </c>
      <c r="H39" s="243" t="s">
        <v>100</v>
      </c>
      <c r="I39" s="241" t="s">
        <v>100</v>
      </c>
      <c r="J39" s="241" t="s">
        <v>100</v>
      </c>
      <c r="K39" s="242" t="s">
        <v>100</v>
      </c>
    </row>
    <row r="40" spans="1:11" s="226" customFormat="1" ht="12.75" customHeight="1" x14ac:dyDescent="0.15">
      <c r="A40" s="236"/>
      <c r="B40" s="237"/>
      <c r="C40" s="237"/>
      <c r="D40" s="237"/>
      <c r="E40" s="237" t="s">
        <v>362</v>
      </c>
      <c r="F40" s="237"/>
      <c r="G40" s="244"/>
      <c r="H40" s="245"/>
      <c r="I40" s="246"/>
      <c r="J40" s="246"/>
      <c r="K40" s="247"/>
    </row>
    <row r="41" spans="1:11" s="226" customFormat="1" ht="12.75" customHeight="1" x14ac:dyDescent="0.15">
      <c r="A41" s="236"/>
      <c r="B41" s="237"/>
      <c r="C41" s="237"/>
      <c r="D41" s="237"/>
      <c r="E41" s="237" t="s">
        <v>43</v>
      </c>
      <c r="F41" s="237"/>
      <c r="G41" s="234" t="s">
        <v>100</v>
      </c>
      <c r="H41" s="243" t="s">
        <v>100</v>
      </c>
      <c r="I41" s="241" t="s">
        <v>100</v>
      </c>
      <c r="J41" s="241" t="s">
        <v>100</v>
      </c>
      <c r="K41" s="242" t="s">
        <v>100</v>
      </c>
    </row>
    <row r="42" spans="1:11" s="226" customFormat="1" ht="12.75" customHeight="1" x14ac:dyDescent="0.15">
      <c r="A42" s="236"/>
      <c r="B42" s="237"/>
      <c r="C42" s="237"/>
      <c r="D42" s="237"/>
      <c r="E42" s="250" t="s">
        <v>47</v>
      </c>
      <c r="F42" s="237"/>
      <c r="G42" s="234" t="s">
        <v>100</v>
      </c>
      <c r="H42" s="243" t="s">
        <v>100</v>
      </c>
      <c r="I42" s="241" t="s">
        <v>100</v>
      </c>
      <c r="J42" s="241" t="s">
        <v>100</v>
      </c>
      <c r="K42" s="242" t="s">
        <v>100</v>
      </c>
    </row>
    <row r="43" spans="1:11" s="226" customFormat="1" ht="12.75" customHeight="1" x14ac:dyDescent="0.15">
      <c r="A43" s="236"/>
      <c r="B43" s="237"/>
      <c r="C43" s="237"/>
      <c r="D43" s="237"/>
      <c r="E43" s="250" t="s">
        <v>363</v>
      </c>
      <c r="F43" s="237"/>
      <c r="G43" s="244"/>
      <c r="H43" s="245"/>
      <c r="I43" s="246"/>
      <c r="J43" s="246"/>
      <c r="K43" s="247"/>
    </row>
    <row r="44" spans="1:11" s="226" customFormat="1" ht="12.75" customHeight="1" x14ac:dyDescent="0.15">
      <c r="A44" s="236"/>
      <c r="B44" s="237"/>
      <c r="C44" s="237"/>
      <c r="D44" s="237"/>
      <c r="E44" s="237" t="s">
        <v>35</v>
      </c>
      <c r="F44" s="237"/>
      <c r="G44" s="234" t="s">
        <v>100</v>
      </c>
      <c r="H44" s="243" t="s">
        <v>100</v>
      </c>
      <c r="I44" s="241" t="s">
        <v>100</v>
      </c>
      <c r="J44" s="241" t="s">
        <v>100</v>
      </c>
      <c r="K44" s="242" t="s">
        <v>100</v>
      </c>
    </row>
    <row r="45" spans="1:11" s="226" customFormat="1" ht="12.75" customHeight="1" x14ac:dyDescent="0.15">
      <c r="A45" s="236"/>
      <c r="B45" s="237"/>
      <c r="C45" s="237"/>
      <c r="D45" s="237"/>
      <c r="E45" s="250" t="s">
        <v>76</v>
      </c>
      <c r="F45" s="237"/>
      <c r="G45" s="234" t="s">
        <v>100</v>
      </c>
      <c r="H45" s="243" t="s">
        <v>100</v>
      </c>
      <c r="I45" s="241" t="s">
        <v>100</v>
      </c>
      <c r="J45" s="241" t="s">
        <v>100</v>
      </c>
      <c r="K45" s="242" t="s">
        <v>100</v>
      </c>
    </row>
    <row r="46" spans="1:11" s="226" customFormat="1" ht="12.75" customHeight="1" x14ac:dyDescent="0.15">
      <c r="A46" s="236"/>
      <c r="B46" s="237"/>
      <c r="C46" s="237"/>
      <c r="D46" s="237"/>
      <c r="E46" s="250" t="s">
        <v>367</v>
      </c>
      <c r="F46" s="237"/>
      <c r="G46" s="244"/>
      <c r="H46" s="245"/>
      <c r="I46" s="246"/>
      <c r="J46" s="246"/>
      <c r="K46" s="247"/>
    </row>
    <row r="47" spans="1:11" s="226" customFormat="1" ht="12.75" customHeight="1" x14ac:dyDescent="0.15">
      <c r="A47" s="236"/>
      <c r="B47" s="237"/>
      <c r="C47" s="237"/>
      <c r="D47" s="237"/>
      <c r="E47" s="237" t="s">
        <v>368</v>
      </c>
      <c r="F47" s="237"/>
      <c r="G47" s="234" t="s">
        <v>100</v>
      </c>
      <c r="H47" s="243" t="s">
        <v>100</v>
      </c>
      <c r="I47" s="241" t="s">
        <v>100</v>
      </c>
      <c r="J47" s="241" t="s">
        <v>100</v>
      </c>
      <c r="K47" s="242" t="s">
        <v>100</v>
      </c>
    </row>
    <row r="48" spans="1:11" s="226" customFormat="1" ht="12.75" customHeight="1" x14ac:dyDescent="0.15">
      <c r="A48" s="236"/>
      <c r="B48" s="237"/>
      <c r="C48" s="237"/>
      <c r="D48" s="237" t="s">
        <v>95</v>
      </c>
      <c r="E48" s="237"/>
      <c r="F48" s="237"/>
      <c r="G48" s="234">
        <v>1</v>
      </c>
      <c r="H48" s="243" t="s">
        <v>100</v>
      </c>
      <c r="I48" s="241">
        <f>SUM(G48:H48)</f>
        <v>1</v>
      </c>
      <c r="J48" s="241" t="s">
        <v>100</v>
      </c>
      <c r="K48" s="242">
        <f>SUM(I48:J48)</f>
        <v>1</v>
      </c>
    </row>
    <row r="49" spans="1:11" s="226" customFormat="1" ht="12.75" customHeight="1" x14ac:dyDescent="0.15">
      <c r="A49" s="236"/>
      <c r="B49" s="237"/>
      <c r="C49" s="237"/>
      <c r="D49" s="237" t="s">
        <v>97</v>
      </c>
      <c r="E49" s="237"/>
      <c r="F49" s="237"/>
      <c r="G49" s="234" t="s">
        <v>100</v>
      </c>
      <c r="H49" s="243" t="s">
        <v>100</v>
      </c>
      <c r="I49" s="241" t="s">
        <v>100</v>
      </c>
      <c r="J49" s="241" t="s">
        <v>100</v>
      </c>
      <c r="K49" s="242" t="s">
        <v>100</v>
      </c>
    </row>
    <row r="50" spans="1:11" s="226" customFormat="1" ht="12.75" customHeight="1" x14ac:dyDescent="0.15">
      <c r="A50" s="236"/>
      <c r="B50" s="237"/>
      <c r="C50" s="237"/>
      <c r="D50" s="237" t="s">
        <v>369</v>
      </c>
      <c r="E50" s="237"/>
      <c r="F50" s="237"/>
      <c r="G50" s="244"/>
      <c r="H50" s="245"/>
      <c r="I50" s="246"/>
      <c r="J50" s="246"/>
      <c r="K50" s="247"/>
    </row>
    <row r="51" spans="1:11" s="226" customFormat="1" ht="12.75" customHeight="1" x14ac:dyDescent="0.15">
      <c r="A51" s="236"/>
      <c r="B51" s="237"/>
      <c r="C51" s="237" t="s">
        <v>99</v>
      </c>
      <c r="D51" s="237"/>
      <c r="E51" s="237"/>
      <c r="F51" s="237"/>
      <c r="G51" s="234" t="s">
        <v>100</v>
      </c>
      <c r="H51" s="243" t="s">
        <v>100</v>
      </c>
      <c r="I51" s="241" t="s">
        <v>100</v>
      </c>
      <c r="J51" s="241" t="s">
        <v>100</v>
      </c>
      <c r="K51" s="242" t="s">
        <v>100</v>
      </c>
    </row>
    <row r="52" spans="1:11" s="226" customFormat="1" ht="12.75" customHeight="1" x14ac:dyDescent="0.15">
      <c r="A52" s="236"/>
      <c r="B52" s="237"/>
      <c r="C52" s="237"/>
      <c r="D52" s="237" t="s">
        <v>102</v>
      </c>
      <c r="E52" s="237"/>
      <c r="F52" s="237"/>
      <c r="G52" s="234" t="s">
        <v>100</v>
      </c>
      <c r="H52" s="243" t="s">
        <v>100</v>
      </c>
      <c r="I52" s="241" t="s">
        <v>100</v>
      </c>
      <c r="J52" s="241" t="s">
        <v>100</v>
      </c>
      <c r="K52" s="242" t="s">
        <v>100</v>
      </c>
    </row>
    <row r="53" spans="1:11" s="226" customFormat="1" ht="12.75" customHeight="1" x14ac:dyDescent="0.15">
      <c r="A53" s="236"/>
      <c r="B53" s="237"/>
      <c r="C53" s="237"/>
      <c r="D53" s="237" t="s">
        <v>35</v>
      </c>
      <c r="E53" s="237"/>
      <c r="F53" s="237"/>
      <c r="G53" s="234" t="s">
        <v>100</v>
      </c>
      <c r="H53" s="243" t="s">
        <v>100</v>
      </c>
      <c r="I53" s="241" t="s">
        <v>100</v>
      </c>
      <c r="J53" s="241" t="s">
        <v>100</v>
      </c>
      <c r="K53" s="242" t="s">
        <v>100</v>
      </c>
    </row>
    <row r="54" spans="1:11" s="226" customFormat="1" ht="12.75" customHeight="1" x14ac:dyDescent="0.15">
      <c r="A54" s="236"/>
      <c r="B54" s="237"/>
      <c r="C54" s="237" t="s">
        <v>105</v>
      </c>
      <c r="D54" s="237"/>
      <c r="E54" s="237"/>
      <c r="F54" s="237"/>
      <c r="G54" s="234">
        <f>SUM(G55,G62)</f>
        <v>3221</v>
      </c>
      <c r="H54" s="243">
        <f>SUM(H55,H62)</f>
        <v>0</v>
      </c>
      <c r="I54" s="241">
        <f>SUM(G54:H54)</f>
        <v>3221</v>
      </c>
      <c r="J54" s="241" t="s">
        <v>100</v>
      </c>
      <c r="K54" s="242">
        <f>SUM(I54:J54)</f>
        <v>3221</v>
      </c>
    </row>
    <row r="55" spans="1:11" s="226" customFormat="1" ht="12.75" customHeight="1" x14ac:dyDescent="0.15">
      <c r="A55" s="236"/>
      <c r="B55" s="237"/>
      <c r="C55" s="237"/>
      <c r="D55" s="237" t="s">
        <v>107</v>
      </c>
      <c r="E55" s="237"/>
      <c r="F55" s="237"/>
      <c r="G55" s="234">
        <f>SUM(G56:G58)</f>
        <v>26</v>
      </c>
      <c r="H55" s="243" t="s">
        <v>370</v>
      </c>
      <c r="I55" s="241">
        <f>SUM(G55:H55)</f>
        <v>26</v>
      </c>
      <c r="J55" s="241" t="s">
        <v>100</v>
      </c>
      <c r="K55" s="242">
        <f>SUM(I55:J55)</f>
        <v>26</v>
      </c>
    </row>
    <row r="56" spans="1:11" s="226" customFormat="1" ht="12.75" customHeight="1" x14ac:dyDescent="0.15">
      <c r="A56" s="236"/>
      <c r="B56" s="237"/>
      <c r="C56" s="237"/>
      <c r="D56" s="237"/>
      <c r="E56" s="237" t="s">
        <v>109</v>
      </c>
      <c r="F56" s="237"/>
      <c r="G56" s="234">
        <v>26</v>
      </c>
      <c r="H56" s="243" t="s">
        <v>100</v>
      </c>
      <c r="I56" s="241">
        <f>SUM(G56:H56)</f>
        <v>26</v>
      </c>
      <c r="J56" s="241" t="s">
        <v>100</v>
      </c>
      <c r="K56" s="242">
        <f>SUM(I56:J56)</f>
        <v>26</v>
      </c>
    </row>
    <row r="57" spans="1:11" s="226" customFormat="1" ht="12.75" customHeight="1" x14ac:dyDescent="0.15">
      <c r="A57" s="236"/>
      <c r="B57" s="237"/>
      <c r="C57" s="237"/>
      <c r="D57" s="237"/>
      <c r="E57" s="237" t="s">
        <v>111</v>
      </c>
      <c r="F57" s="237"/>
      <c r="G57" s="234" t="s">
        <v>100</v>
      </c>
      <c r="H57" s="243" t="s">
        <v>100</v>
      </c>
      <c r="I57" s="241" t="s">
        <v>100</v>
      </c>
      <c r="J57" s="241" t="s">
        <v>100</v>
      </c>
      <c r="K57" s="242" t="s">
        <v>100</v>
      </c>
    </row>
    <row r="58" spans="1:11" s="226" customFormat="1" ht="12.75" customHeight="1" x14ac:dyDescent="0.15">
      <c r="A58" s="236"/>
      <c r="B58" s="237"/>
      <c r="C58" s="237"/>
      <c r="D58" s="237"/>
      <c r="E58" s="237" t="s">
        <v>35</v>
      </c>
      <c r="F58" s="237"/>
      <c r="G58" s="234" t="s">
        <v>100</v>
      </c>
      <c r="H58" s="243" t="s">
        <v>100</v>
      </c>
      <c r="I58" s="241" t="s">
        <v>100</v>
      </c>
      <c r="J58" s="241" t="s">
        <v>100</v>
      </c>
      <c r="K58" s="242" t="s">
        <v>100</v>
      </c>
    </row>
    <row r="59" spans="1:11" s="226" customFormat="1" ht="12.75" customHeight="1" x14ac:dyDescent="0.15">
      <c r="A59" s="236"/>
      <c r="B59" s="237"/>
      <c r="C59" s="237"/>
      <c r="D59" s="237" t="s">
        <v>114</v>
      </c>
      <c r="E59" s="237"/>
      <c r="F59" s="237"/>
      <c r="G59" s="234" t="s">
        <v>100</v>
      </c>
      <c r="H59" s="243" t="s">
        <v>100</v>
      </c>
      <c r="I59" s="241" t="s">
        <v>100</v>
      </c>
      <c r="J59" s="241" t="s">
        <v>100</v>
      </c>
      <c r="K59" s="242" t="s">
        <v>100</v>
      </c>
    </row>
    <row r="60" spans="1:11" s="226" customFormat="1" ht="12.75" customHeight="1" x14ac:dyDescent="0.15">
      <c r="A60" s="236"/>
      <c r="B60" s="237"/>
      <c r="C60" s="237"/>
      <c r="D60" s="237" t="s">
        <v>116</v>
      </c>
      <c r="E60" s="237"/>
      <c r="F60" s="237"/>
      <c r="G60" s="234" t="s">
        <v>100</v>
      </c>
      <c r="H60" s="243" t="s">
        <v>100</v>
      </c>
      <c r="I60" s="241" t="s">
        <v>100</v>
      </c>
      <c r="J60" s="241" t="s">
        <v>100</v>
      </c>
      <c r="K60" s="242" t="s">
        <v>100</v>
      </c>
    </row>
    <row r="61" spans="1:11" s="226" customFormat="1" ht="12.75" customHeight="1" x14ac:dyDescent="0.15">
      <c r="A61" s="236"/>
      <c r="B61" s="237"/>
      <c r="C61" s="237"/>
      <c r="D61" s="237" t="s">
        <v>118</v>
      </c>
      <c r="E61" s="237"/>
      <c r="F61" s="237"/>
      <c r="G61" s="234" t="s">
        <v>100</v>
      </c>
      <c r="H61" s="243" t="s">
        <v>100</v>
      </c>
      <c r="I61" s="241" t="s">
        <v>100</v>
      </c>
      <c r="J61" s="241" t="s">
        <v>100</v>
      </c>
      <c r="K61" s="242" t="s">
        <v>100</v>
      </c>
    </row>
    <row r="62" spans="1:11" s="226" customFormat="1" ht="12.75" customHeight="1" x14ac:dyDescent="0.15">
      <c r="A62" s="236"/>
      <c r="B62" s="237"/>
      <c r="C62" s="237"/>
      <c r="D62" s="237" t="s">
        <v>121</v>
      </c>
      <c r="E62" s="237"/>
      <c r="F62" s="237"/>
      <c r="G62" s="234">
        <f>SUM(G63:G64)</f>
        <v>3195</v>
      </c>
      <c r="H62" s="243">
        <f>SUM(H63:H64)</f>
        <v>0</v>
      </c>
      <c r="I62" s="241">
        <f>SUM(G62:H62)</f>
        <v>3195</v>
      </c>
      <c r="J62" s="241" t="s">
        <v>100</v>
      </c>
      <c r="K62" s="242">
        <f>SUM(I62:J62)</f>
        <v>3195</v>
      </c>
    </row>
    <row r="63" spans="1:11" s="226" customFormat="1" ht="12.75" customHeight="1" x14ac:dyDescent="0.15">
      <c r="A63" s="236"/>
      <c r="B63" s="237"/>
      <c r="C63" s="237"/>
      <c r="D63" s="237" t="s">
        <v>371</v>
      </c>
      <c r="E63" s="237" t="s">
        <v>123</v>
      </c>
      <c r="F63" s="237"/>
      <c r="G63" s="234" t="s">
        <v>100</v>
      </c>
      <c r="H63" s="243" t="s">
        <v>100</v>
      </c>
      <c r="I63" s="241" t="s">
        <v>100</v>
      </c>
      <c r="J63" s="241" t="s">
        <v>100</v>
      </c>
      <c r="K63" s="242" t="s">
        <v>100</v>
      </c>
    </row>
    <row r="64" spans="1:11" s="226" customFormat="1" ht="12.75" customHeight="1" x14ac:dyDescent="0.15">
      <c r="A64" s="236"/>
      <c r="B64" s="237"/>
      <c r="C64" s="237"/>
      <c r="D64" s="237"/>
      <c r="E64" s="237" t="s">
        <v>35</v>
      </c>
      <c r="F64" s="237"/>
      <c r="G64" s="234">
        <v>3195</v>
      </c>
      <c r="H64" s="243">
        <v>0</v>
      </c>
      <c r="I64" s="241">
        <f>SUM(G64:H64)</f>
        <v>3195</v>
      </c>
      <c r="J64" s="241" t="s">
        <v>100</v>
      </c>
      <c r="K64" s="242">
        <f>SUM(I64:J64)</f>
        <v>3195</v>
      </c>
    </row>
    <row r="65" spans="1:11" s="226" customFormat="1" ht="12.75" customHeight="1" x14ac:dyDescent="0.15">
      <c r="A65" s="236"/>
      <c r="B65" s="237"/>
      <c r="C65" s="237"/>
      <c r="D65" s="237" t="s">
        <v>35</v>
      </c>
      <c r="E65" s="237"/>
      <c r="F65" s="237"/>
      <c r="G65" s="234" t="s">
        <v>100</v>
      </c>
      <c r="H65" s="243" t="s">
        <v>100</v>
      </c>
      <c r="I65" s="241" t="s">
        <v>100</v>
      </c>
      <c r="J65" s="241" t="s">
        <v>100</v>
      </c>
      <c r="K65" s="242" t="s">
        <v>100</v>
      </c>
    </row>
    <row r="66" spans="1:11" s="226" customFormat="1" ht="12.75" customHeight="1" x14ac:dyDescent="0.15">
      <c r="A66" s="236"/>
      <c r="B66" s="237"/>
      <c r="C66" s="237"/>
      <c r="D66" s="237" t="s">
        <v>127</v>
      </c>
      <c r="E66" s="237"/>
      <c r="F66" s="237"/>
      <c r="G66" s="234" t="s">
        <v>100</v>
      </c>
      <c r="H66" s="243" t="s">
        <v>100</v>
      </c>
      <c r="I66" s="241" t="s">
        <v>100</v>
      </c>
      <c r="J66" s="241" t="s">
        <v>100</v>
      </c>
      <c r="K66" s="242" t="s">
        <v>100</v>
      </c>
    </row>
    <row r="67" spans="1:11" s="226" customFormat="1" ht="12.75" customHeight="1" x14ac:dyDescent="0.15">
      <c r="A67" s="236"/>
      <c r="B67" s="237" t="s">
        <v>129</v>
      </c>
      <c r="C67" s="237"/>
      <c r="D67" s="237"/>
      <c r="E67" s="237"/>
      <c r="F67" s="248"/>
      <c r="G67" s="251">
        <f>SUM(G68:G71,G74:G76)</f>
        <v>210</v>
      </c>
      <c r="H67" s="243">
        <f>SUM(H68:H71,H74:H76)</f>
        <v>92</v>
      </c>
      <c r="I67" s="241">
        <f>SUM(G67:H67)</f>
        <v>302</v>
      </c>
      <c r="J67" s="241">
        <v>0</v>
      </c>
      <c r="K67" s="242">
        <f>SUM(I67:J67)</f>
        <v>302</v>
      </c>
    </row>
    <row r="68" spans="1:11" s="226" customFormat="1" ht="12.75" customHeight="1" x14ac:dyDescent="0.15">
      <c r="A68" s="236"/>
      <c r="B68" s="237"/>
      <c r="C68" s="237" t="s">
        <v>131</v>
      </c>
      <c r="D68" s="237"/>
      <c r="E68" s="237"/>
      <c r="F68" s="237"/>
      <c r="G68" s="234">
        <v>210</v>
      </c>
      <c r="H68" s="243">
        <v>92</v>
      </c>
      <c r="I68" s="241">
        <f>SUM(G68:H68)</f>
        <v>302</v>
      </c>
      <c r="J68" s="241">
        <v>0</v>
      </c>
      <c r="K68" s="242">
        <f>SUM(I68:J68)</f>
        <v>302</v>
      </c>
    </row>
    <row r="69" spans="1:11" s="226" customFormat="1" ht="12.75" customHeight="1" x14ac:dyDescent="0.15">
      <c r="A69" s="236"/>
      <c r="B69" s="237"/>
      <c r="C69" s="237" t="s">
        <v>133</v>
      </c>
      <c r="D69" s="237"/>
      <c r="E69" s="237"/>
      <c r="F69" s="237"/>
      <c r="G69" s="234" t="s">
        <v>251</v>
      </c>
      <c r="H69" s="243" t="s">
        <v>370</v>
      </c>
      <c r="I69" s="241" t="s">
        <v>372</v>
      </c>
      <c r="J69" s="241" t="s">
        <v>100</v>
      </c>
      <c r="K69" s="242" t="s">
        <v>370</v>
      </c>
    </row>
    <row r="70" spans="1:11" s="226" customFormat="1" ht="12.75" customHeight="1" x14ac:dyDescent="0.15">
      <c r="A70" s="236"/>
      <c r="B70" s="237"/>
      <c r="C70" s="237" t="s">
        <v>134</v>
      </c>
      <c r="D70" s="237"/>
      <c r="E70" s="237"/>
      <c r="F70" s="237"/>
      <c r="G70" s="234" t="s">
        <v>100</v>
      </c>
      <c r="H70" s="243" t="s">
        <v>100</v>
      </c>
      <c r="I70" s="241" t="s">
        <v>100</v>
      </c>
      <c r="J70" s="241" t="s">
        <v>100</v>
      </c>
      <c r="K70" s="242" t="s">
        <v>100</v>
      </c>
    </row>
    <row r="71" spans="1:11" s="226" customFormat="1" ht="12.75" customHeight="1" x14ac:dyDescent="0.15">
      <c r="A71" s="236"/>
      <c r="B71" s="237"/>
      <c r="C71" s="237" t="s">
        <v>121</v>
      </c>
      <c r="D71" s="237"/>
      <c r="E71" s="237"/>
      <c r="F71" s="237"/>
      <c r="G71" s="234" t="s">
        <v>100</v>
      </c>
      <c r="H71" s="243" t="s">
        <v>100</v>
      </c>
      <c r="I71" s="241" t="s">
        <v>100</v>
      </c>
      <c r="J71" s="241" t="s">
        <v>100</v>
      </c>
      <c r="K71" s="242" t="s">
        <v>100</v>
      </c>
    </row>
    <row r="72" spans="1:11" s="226" customFormat="1" ht="12.75" customHeight="1" x14ac:dyDescent="0.15">
      <c r="A72" s="236"/>
      <c r="B72" s="237"/>
      <c r="C72" s="237"/>
      <c r="D72" s="237" t="s">
        <v>137</v>
      </c>
      <c r="E72" s="237"/>
      <c r="F72" s="237"/>
      <c r="G72" s="234" t="s">
        <v>100</v>
      </c>
      <c r="H72" s="243" t="s">
        <v>100</v>
      </c>
      <c r="I72" s="241" t="s">
        <v>100</v>
      </c>
      <c r="J72" s="241" t="s">
        <v>100</v>
      </c>
      <c r="K72" s="242" t="s">
        <v>100</v>
      </c>
    </row>
    <row r="73" spans="1:11" s="226" customFormat="1" ht="12.75" customHeight="1" x14ac:dyDescent="0.15">
      <c r="A73" s="236"/>
      <c r="B73" s="237"/>
      <c r="C73" s="237"/>
      <c r="D73" s="237" t="s">
        <v>123</v>
      </c>
      <c r="E73" s="237"/>
      <c r="F73" s="237"/>
      <c r="G73" s="234" t="s">
        <v>100</v>
      </c>
      <c r="H73" s="243" t="s">
        <v>100</v>
      </c>
      <c r="I73" s="241" t="s">
        <v>100</v>
      </c>
      <c r="J73" s="241" t="s">
        <v>100</v>
      </c>
      <c r="K73" s="242" t="s">
        <v>100</v>
      </c>
    </row>
    <row r="74" spans="1:11" s="226" customFormat="1" ht="12.75" customHeight="1" x14ac:dyDescent="0.15">
      <c r="A74" s="236"/>
      <c r="B74" s="237"/>
      <c r="C74" s="237" t="s">
        <v>140</v>
      </c>
      <c r="D74" s="237"/>
      <c r="E74" s="237"/>
      <c r="F74" s="237"/>
      <c r="G74" s="234" t="s">
        <v>100</v>
      </c>
      <c r="H74" s="243" t="s">
        <v>100</v>
      </c>
      <c r="I74" s="241" t="s">
        <v>100</v>
      </c>
      <c r="J74" s="241" t="s">
        <v>100</v>
      </c>
      <c r="K74" s="242" t="s">
        <v>100</v>
      </c>
    </row>
    <row r="75" spans="1:11" s="226" customFormat="1" ht="12.75" customHeight="1" x14ac:dyDescent="0.15">
      <c r="A75" s="236"/>
      <c r="B75" s="237"/>
      <c r="C75" s="237" t="s">
        <v>35</v>
      </c>
      <c r="D75" s="237"/>
      <c r="E75" s="237"/>
      <c r="F75" s="237"/>
      <c r="G75" s="234" t="s">
        <v>100</v>
      </c>
      <c r="H75" s="243" t="s">
        <v>100</v>
      </c>
      <c r="I75" s="241" t="s">
        <v>100</v>
      </c>
      <c r="J75" s="241" t="s">
        <v>100</v>
      </c>
      <c r="K75" s="242" t="s">
        <v>100</v>
      </c>
    </row>
    <row r="76" spans="1:11" s="226" customFormat="1" ht="12.75" customHeight="1" x14ac:dyDescent="0.15">
      <c r="A76" s="252"/>
      <c r="B76" s="253"/>
      <c r="C76" s="253" t="s">
        <v>127</v>
      </c>
      <c r="D76" s="253"/>
      <c r="E76" s="253"/>
      <c r="F76" s="253"/>
      <c r="G76" s="234" t="s">
        <v>100</v>
      </c>
      <c r="H76" s="243" t="s">
        <v>100</v>
      </c>
      <c r="I76" s="241" t="s">
        <v>100</v>
      </c>
      <c r="J76" s="241" t="s">
        <v>100</v>
      </c>
      <c r="K76" s="242" t="s">
        <v>100</v>
      </c>
    </row>
    <row r="77" spans="1:11" s="226" customFormat="1" ht="12.75" customHeight="1" thickBot="1" x14ac:dyDescent="0.2">
      <c r="A77" s="254"/>
      <c r="B77" s="255" t="s">
        <v>373</v>
      </c>
      <c r="C77" s="255"/>
      <c r="D77" s="255"/>
      <c r="E77" s="255"/>
      <c r="F77" s="255"/>
      <c r="G77" s="256"/>
      <c r="H77" s="257"/>
      <c r="I77" s="258"/>
      <c r="J77" s="258"/>
      <c r="K77" s="259"/>
    </row>
    <row r="78" spans="1:11" s="226" customFormat="1" ht="13.5" customHeight="1" x14ac:dyDescent="0.15">
      <c r="A78" s="260" t="s">
        <v>374</v>
      </c>
      <c r="B78" s="261"/>
      <c r="C78" s="261"/>
      <c r="D78" s="261"/>
      <c r="E78" s="261"/>
      <c r="F78" s="261"/>
      <c r="G78" s="234">
        <f>SUM(G79,G95)</f>
        <v>12862</v>
      </c>
      <c r="H78" s="262">
        <f>SUM(H79,H95)</f>
        <v>400</v>
      </c>
      <c r="I78" s="263">
        <f>SUM(G78:H78)</f>
        <v>13262</v>
      </c>
      <c r="J78" s="263">
        <v>0</v>
      </c>
      <c r="K78" s="235">
        <f>SUM(I78:J78)</f>
        <v>13262</v>
      </c>
    </row>
    <row r="79" spans="1:11" s="226" customFormat="1" ht="13.5" customHeight="1" x14ac:dyDescent="0.15">
      <c r="A79" s="236"/>
      <c r="B79" s="237" t="s">
        <v>74</v>
      </c>
      <c r="C79" s="237"/>
      <c r="D79" s="237"/>
      <c r="E79" s="237"/>
      <c r="F79" s="237"/>
      <c r="G79" s="234">
        <f>SUM(G80,G86)</f>
        <v>1529</v>
      </c>
      <c r="H79" s="243">
        <v>0</v>
      </c>
      <c r="I79" s="241">
        <f>SUM(G79:H79)</f>
        <v>1529</v>
      </c>
      <c r="J79" s="241" t="s">
        <v>100</v>
      </c>
      <c r="K79" s="242">
        <f>SUM(I79:J79)</f>
        <v>1529</v>
      </c>
    </row>
    <row r="80" spans="1:11" s="226" customFormat="1" ht="13.5" customHeight="1" x14ac:dyDescent="0.15">
      <c r="A80" s="236"/>
      <c r="B80" s="237"/>
      <c r="C80" s="237" t="s">
        <v>14</v>
      </c>
      <c r="D80" s="237"/>
      <c r="E80" s="237"/>
      <c r="F80" s="237"/>
      <c r="G80" s="234">
        <f>SUM(G81:G85)</f>
        <v>1195</v>
      </c>
      <c r="H80" s="243" t="s">
        <v>100</v>
      </c>
      <c r="I80" s="241">
        <f>SUM(G80:H80)</f>
        <v>1195</v>
      </c>
      <c r="J80" s="241" t="s">
        <v>100</v>
      </c>
      <c r="K80" s="242">
        <f>SUM(I80:J80)</f>
        <v>1195</v>
      </c>
    </row>
    <row r="81" spans="1:11" s="226" customFormat="1" ht="13.5" customHeight="1" x14ac:dyDescent="0.15">
      <c r="A81" s="236"/>
      <c r="B81" s="237"/>
      <c r="C81" s="237"/>
      <c r="D81" s="237" t="s">
        <v>375</v>
      </c>
      <c r="E81" s="237"/>
      <c r="F81" s="237"/>
      <c r="G81" s="234">
        <v>1136</v>
      </c>
      <c r="H81" s="243" t="s">
        <v>100</v>
      </c>
      <c r="I81" s="241">
        <f>SUM(G81:H81)</f>
        <v>1136</v>
      </c>
      <c r="J81" s="241" t="s">
        <v>100</v>
      </c>
      <c r="K81" s="242">
        <f>SUM(I81:J81)</f>
        <v>1136</v>
      </c>
    </row>
    <row r="82" spans="1:11" s="226" customFormat="1" ht="13.5" customHeight="1" x14ac:dyDescent="0.15">
      <c r="A82" s="236"/>
      <c r="B82" s="237"/>
      <c r="C82" s="237"/>
      <c r="D82" s="237" t="s">
        <v>22</v>
      </c>
      <c r="E82" s="237"/>
      <c r="F82" s="237"/>
      <c r="G82" s="234" t="s">
        <v>100</v>
      </c>
      <c r="H82" s="243" t="s">
        <v>100</v>
      </c>
      <c r="I82" s="241" t="s">
        <v>100</v>
      </c>
      <c r="J82" s="241" t="s">
        <v>100</v>
      </c>
      <c r="K82" s="242" t="s">
        <v>100</v>
      </c>
    </row>
    <row r="83" spans="1:11" s="226" customFormat="1" ht="13.5" customHeight="1" x14ac:dyDescent="0.15">
      <c r="A83" s="236"/>
      <c r="B83" s="237"/>
      <c r="C83" s="237"/>
      <c r="D83" s="237" t="s">
        <v>27</v>
      </c>
      <c r="E83" s="237"/>
      <c r="F83" s="237"/>
      <c r="G83" s="234">
        <v>59</v>
      </c>
      <c r="H83" s="243" t="s">
        <v>100</v>
      </c>
      <c r="I83" s="241">
        <f>SUM(G83:H83)</f>
        <v>59</v>
      </c>
      <c r="J83" s="241" t="s">
        <v>100</v>
      </c>
      <c r="K83" s="242">
        <f>SUM(I83:J83)</f>
        <v>59</v>
      </c>
    </row>
    <row r="84" spans="1:11" s="226" customFormat="1" ht="13.5" customHeight="1" x14ac:dyDescent="0.15">
      <c r="A84" s="236"/>
      <c r="B84" s="237"/>
      <c r="C84" s="237"/>
      <c r="D84" s="237" t="s">
        <v>31</v>
      </c>
      <c r="E84" s="237"/>
      <c r="F84" s="237"/>
      <c r="G84" s="234" t="s">
        <v>100</v>
      </c>
      <c r="H84" s="243" t="s">
        <v>100</v>
      </c>
      <c r="I84" s="241" t="s">
        <v>100</v>
      </c>
      <c r="J84" s="241" t="s">
        <v>100</v>
      </c>
      <c r="K84" s="242" t="s">
        <v>100</v>
      </c>
    </row>
    <row r="85" spans="1:11" s="226" customFormat="1" ht="13.5" customHeight="1" x14ac:dyDescent="0.15">
      <c r="A85" s="236"/>
      <c r="B85" s="237"/>
      <c r="C85" s="237"/>
      <c r="D85" s="237" t="s">
        <v>35</v>
      </c>
      <c r="E85" s="237"/>
      <c r="F85" s="237"/>
      <c r="G85" s="234" t="s">
        <v>100</v>
      </c>
      <c r="H85" s="243" t="s">
        <v>100</v>
      </c>
      <c r="I85" s="241" t="s">
        <v>100</v>
      </c>
      <c r="J85" s="241" t="s">
        <v>100</v>
      </c>
      <c r="K85" s="242" t="s">
        <v>100</v>
      </c>
    </row>
    <row r="86" spans="1:11" s="226" customFormat="1" ht="13.5" customHeight="1" x14ac:dyDescent="0.15">
      <c r="A86" s="236"/>
      <c r="B86" s="237"/>
      <c r="C86" s="237" t="s">
        <v>40</v>
      </c>
      <c r="D86" s="237"/>
      <c r="E86" s="237"/>
      <c r="F86" s="237"/>
      <c r="G86" s="234">
        <f>SUM(G87:G94)</f>
        <v>334</v>
      </c>
      <c r="H86" s="243">
        <v>0</v>
      </c>
      <c r="I86" s="241">
        <f t="shared" ref="I86:I88" si="2">SUM(G86:H86)</f>
        <v>334</v>
      </c>
      <c r="J86" s="241" t="s">
        <v>100</v>
      </c>
      <c r="K86" s="242">
        <f t="shared" ref="K86:K88" si="3">SUM(I86:J86)</f>
        <v>334</v>
      </c>
    </row>
    <row r="87" spans="1:11" s="226" customFormat="1" ht="13.5" customHeight="1" x14ac:dyDescent="0.15">
      <c r="A87" s="236"/>
      <c r="B87" s="237"/>
      <c r="C87" s="237"/>
      <c r="D87" s="237" t="s">
        <v>376</v>
      </c>
      <c r="E87" s="237"/>
      <c r="F87" s="237"/>
      <c r="G87" s="234">
        <v>207</v>
      </c>
      <c r="H87" s="243" t="s">
        <v>100</v>
      </c>
      <c r="I87" s="241">
        <f t="shared" si="2"/>
        <v>207</v>
      </c>
      <c r="J87" s="241" t="s">
        <v>100</v>
      </c>
      <c r="K87" s="242">
        <f t="shared" si="3"/>
        <v>207</v>
      </c>
    </row>
    <row r="88" spans="1:11" s="226" customFormat="1" ht="13.5" customHeight="1" x14ac:dyDescent="0.15">
      <c r="A88" s="236"/>
      <c r="B88" s="237"/>
      <c r="C88" s="237"/>
      <c r="D88" s="237" t="s">
        <v>48</v>
      </c>
      <c r="E88" s="237"/>
      <c r="F88" s="237"/>
      <c r="G88" s="234">
        <v>0</v>
      </c>
      <c r="H88" s="243">
        <v>0</v>
      </c>
      <c r="I88" s="241">
        <f t="shared" si="2"/>
        <v>0</v>
      </c>
      <c r="J88" s="241" t="s">
        <v>100</v>
      </c>
      <c r="K88" s="242">
        <f t="shared" si="3"/>
        <v>0</v>
      </c>
    </row>
    <row r="89" spans="1:11" s="226" customFormat="1" ht="13.5" customHeight="1" x14ac:dyDescent="0.15">
      <c r="A89" s="236"/>
      <c r="B89" s="237"/>
      <c r="C89" s="237"/>
      <c r="D89" s="237" t="s">
        <v>52</v>
      </c>
      <c r="E89" s="237"/>
      <c r="F89" s="237"/>
      <c r="G89" s="234" t="s">
        <v>100</v>
      </c>
      <c r="H89" s="243" t="s">
        <v>100</v>
      </c>
      <c r="I89" s="241" t="s">
        <v>100</v>
      </c>
      <c r="J89" s="241" t="s">
        <v>100</v>
      </c>
      <c r="K89" s="242" t="s">
        <v>100</v>
      </c>
    </row>
    <row r="90" spans="1:11" s="226" customFormat="1" ht="13.5" customHeight="1" x14ac:dyDescent="0.15">
      <c r="A90" s="236"/>
      <c r="B90" s="237"/>
      <c r="C90" s="237"/>
      <c r="D90" s="237" t="s">
        <v>56</v>
      </c>
      <c r="E90" s="237"/>
      <c r="F90" s="237"/>
      <c r="G90" s="234" t="s">
        <v>100</v>
      </c>
      <c r="H90" s="243" t="s">
        <v>100</v>
      </c>
      <c r="I90" s="241" t="s">
        <v>100</v>
      </c>
      <c r="J90" s="241" t="s">
        <v>100</v>
      </c>
      <c r="K90" s="242" t="s">
        <v>100</v>
      </c>
    </row>
    <row r="91" spans="1:11" s="226" customFormat="1" ht="13.5" customHeight="1" x14ac:dyDescent="0.15">
      <c r="A91" s="236"/>
      <c r="B91" s="237"/>
      <c r="C91" s="237"/>
      <c r="D91" s="237" t="s">
        <v>60</v>
      </c>
      <c r="E91" s="237"/>
      <c r="F91" s="237"/>
      <c r="G91" s="234" t="s">
        <v>100</v>
      </c>
      <c r="H91" s="243" t="s">
        <v>100</v>
      </c>
      <c r="I91" s="241" t="s">
        <v>100</v>
      </c>
      <c r="J91" s="241" t="s">
        <v>100</v>
      </c>
      <c r="K91" s="242" t="s">
        <v>100</v>
      </c>
    </row>
    <row r="92" spans="1:11" s="226" customFormat="1" ht="13.5" customHeight="1" x14ac:dyDescent="0.15">
      <c r="A92" s="236"/>
      <c r="B92" s="237"/>
      <c r="C92" s="237"/>
      <c r="D92" s="237" t="s">
        <v>64</v>
      </c>
      <c r="E92" s="237"/>
      <c r="F92" s="237"/>
      <c r="G92" s="234">
        <v>23</v>
      </c>
      <c r="H92" s="243" t="s">
        <v>100</v>
      </c>
      <c r="I92" s="241">
        <f t="shared" ref="I92:I93" si="4">SUM(G92:H92)</f>
        <v>23</v>
      </c>
      <c r="J92" s="241" t="s">
        <v>100</v>
      </c>
      <c r="K92" s="242">
        <f t="shared" ref="K92:K93" si="5">SUM(I92:J92)</f>
        <v>23</v>
      </c>
    </row>
    <row r="93" spans="1:11" s="226" customFormat="1" ht="13.5" customHeight="1" x14ac:dyDescent="0.15">
      <c r="A93" s="236"/>
      <c r="B93" s="237"/>
      <c r="C93" s="237"/>
      <c r="D93" s="237" t="s">
        <v>68</v>
      </c>
      <c r="E93" s="237"/>
      <c r="F93" s="237"/>
      <c r="G93" s="234">
        <v>104</v>
      </c>
      <c r="H93" s="243" t="s">
        <v>100</v>
      </c>
      <c r="I93" s="241">
        <f t="shared" si="4"/>
        <v>104</v>
      </c>
      <c r="J93" s="241" t="s">
        <v>100</v>
      </c>
      <c r="K93" s="242">
        <f t="shared" si="5"/>
        <v>104</v>
      </c>
    </row>
    <row r="94" spans="1:11" s="226" customFormat="1" ht="13.5" customHeight="1" x14ac:dyDescent="0.15">
      <c r="A94" s="236"/>
      <c r="B94" s="237"/>
      <c r="C94" s="237"/>
      <c r="D94" s="237" t="s">
        <v>35</v>
      </c>
      <c r="E94" s="237"/>
      <c r="F94" s="237"/>
      <c r="G94" s="234" t="s">
        <v>100</v>
      </c>
      <c r="H94" s="243" t="s">
        <v>100</v>
      </c>
      <c r="I94" s="241" t="s">
        <v>100</v>
      </c>
      <c r="J94" s="241" t="s">
        <v>100</v>
      </c>
      <c r="K94" s="242" t="s">
        <v>100</v>
      </c>
    </row>
    <row r="95" spans="1:11" s="226" customFormat="1" ht="13.5" customHeight="1" x14ac:dyDescent="0.15">
      <c r="A95" s="236"/>
      <c r="B95" s="237" t="s">
        <v>144</v>
      </c>
      <c r="C95" s="237"/>
      <c r="D95" s="237"/>
      <c r="E95" s="237"/>
      <c r="F95" s="237"/>
      <c r="G95" s="232">
        <f>SUM(G96:G97)</f>
        <v>11333</v>
      </c>
      <c r="H95" s="238">
        <f t="shared" ref="H95:K95" si="6">SUM(H96:H97)</f>
        <v>400</v>
      </c>
      <c r="I95" s="234">
        <f t="shared" si="6"/>
        <v>11733</v>
      </c>
      <c r="J95" s="234">
        <f t="shared" si="6"/>
        <v>0</v>
      </c>
      <c r="K95" s="235">
        <f t="shared" si="6"/>
        <v>11733</v>
      </c>
    </row>
    <row r="96" spans="1:11" s="226" customFormat="1" ht="13.5" customHeight="1" x14ac:dyDescent="0.15">
      <c r="A96" s="236"/>
      <c r="B96" s="237"/>
      <c r="C96" s="237" t="s">
        <v>81</v>
      </c>
      <c r="D96" s="237"/>
      <c r="E96" s="237"/>
      <c r="F96" s="237"/>
      <c r="G96" s="234">
        <v>12652</v>
      </c>
      <c r="H96" s="243">
        <v>308</v>
      </c>
      <c r="I96" s="241">
        <f t="shared" ref="I96:I97" si="7">SUM(G96:H96)</f>
        <v>12960</v>
      </c>
      <c r="J96" s="241" t="s">
        <v>100</v>
      </c>
      <c r="K96" s="242">
        <f t="shared" ref="K96:K97" si="8">SUM(I96:J96)</f>
        <v>12960</v>
      </c>
    </row>
    <row r="97" spans="1:11" s="226" customFormat="1" ht="13.5" customHeight="1" x14ac:dyDescent="0.15">
      <c r="A97" s="252"/>
      <c r="B97" s="253"/>
      <c r="C97" s="253" t="s">
        <v>85</v>
      </c>
      <c r="D97" s="253"/>
      <c r="E97" s="253"/>
      <c r="F97" s="253"/>
      <c r="G97" s="239">
        <v>-1319</v>
      </c>
      <c r="H97" s="243">
        <v>92</v>
      </c>
      <c r="I97" s="241">
        <f t="shared" si="7"/>
        <v>-1227</v>
      </c>
      <c r="J97" s="241" t="s">
        <v>100</v>
      </c>
      <c r="K97" s="242">
        <f t="shared" si="8"/>
        <v>-1227</v>
      </c>
    </row>
    <row r="98" spans="1:11" s="226" customFormat="1" ht="13.5" customHeight="1" thickBot="1" x14ac:dyDescent="0.2">
      <c r="A98" s="254"/>
      <c r="B98" s="255"/>
      <c r="C98" s="255" t="s">
        <v>377</v>
      </c>
      <c r="D98" s="255"/>
      <c r="E98" s="255"/>
      <c r="F98" s="255"/>
      <c r="G98" s="256"/>
      <c r="H98" s="257"/>
      <c r="I98" s="258"/>
      <c r="J98" s="258"/>
      <c r="K98" s="259"/>
    </row>
  </sheetData>
  <mergeCells count="7">
    <mergeCell ref="A4:E7"/>
    <mergeCell ref="G4:K4"/>
    <mergeCell ref="G5:G7"/>
    <mergeCell ref="H5:H7"/>
    <mergeCell ref="I5:I7"/>
    <mergeCell ref="J5:J7"/>
    <mergeCell ref="K5:K7"/>
  </mergeCells>
  <phoneticPr fontId="13"/>
  <printOptions horizontalCentered="1"/>
  <pageMargins left="0.19685039370078741" right="0.19685039370078741" top="0.39370078740157483" bottom="0.39370078740157483" header="0.51181102362204722" footer="0.51181102362204722"/>
  <pageSetup paperSize="9" scale="84" fitToWidth="0" orientation="portrait" r:id="rId1"/>
  <headerFooter alignWithMargins="0"/>
  <rowBreaks count="1" manualBreakCount="1">
    <brk id="7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40"/>
  <sheetViews>
    <sheetView view="pageBreakPreview" topLeftCell="A40" zoomScaleNormal="85" zoomScaleSheetLayoutView="100" workbookViewId="0">
      <selection activeCell="J18" sqref="J18"/>
    </sheetView>
  </sheetViews>
  <sheetFormatPr defaultRowHeight="13.5" x14ac:dyDescent="0.15"/>
  <cols>
    <col min="1" max="5" width="1.75" style="221" customWidth="1"/>
    <col min="6" max="6" width="19.375" style="221" customWidth="1"/>
    <col min="7" max="11" width="13.625" style="221" customWidth="1"/>
    <col min="12" max="16384" width="9" style="221"/>
  </cols>
  <sheetData>
    <row r="1" spans="1:11" ht="14.25" customHeight="1" thickBot="1" x14ac:dyDescent="0.2">
      <c r="A1" s="222" t="s">
        <v>378</v>
      </c>
      <c r="B1" s="223"/>
      <c r="C1" s="223"/>
      <c r="D1" s="223"/>
      <c r="E1" s="223"/>
      <c r="K1" s="224" t="s">
        <v>4</v>
      </c>
    </row>
    <row r="2" spans="1:11" x14ac:dyDescent="0.15">
      <c r="A2" s="398" t="s">
        <v>7</v>
      </c>
      <c r="B2" s="399"/>
      <c r="C2" s="399"/>
      <c r="D2" s="399"/>
      <c r="E2" s="399"/>
      <c r="F2" s="264"/>
      <c r="G2" s="404" t="s">
        <v>354</v>
      </c>
      <c r="H2" s="405"/>
      <c r="I2" s="405"/>
      <c r="J2" s="405"/>
      <c r="K2" s="406"/>
    </row>
    <row r="3" spans="1:11" s="266" customFormat="1" ht="13.5" customHeight="1" x14ac:dyDescent="0.15">
      <c r="A3" s="400"/>
      <c r="B3" s="401"/>
      <c r="C3" s="401"/>
      <c r="D3" s="401"/>
      <c r="E3" s="401"/>
      <c r="F3" s="265"/>
      <c r="G3" s="386" t="s">
        <v>355</v>
      </c>
      <c r="H3" s="389" t="s">
        <v>356</v>
      </c>
      <c r="I3" s="392" t="s">
        <v>357</v>
      </c>
      <c r="J3" s="392" t="s">
        <v>358</v>
      </c>
      <c r="K3" s="395" t="s">
        <v>359</v>
      </c>
    </row>
    <row r="4" spans="1:11" s="266" customFormat="1" x14ac:dyDescent="0.15">
      <c r="A4" s="400"/>
      <c r="B4" s="401"/>
      <c r="C4" s="401"/>
      <c r="D4" s="401"/>
      <c r="E4" s="401"/>
      <c r="F4" s="265"/>
      <c r="G4" s="387"/>
      <c r="H4" s="390"/>
      <c r="I4" s="393"/>
      <c r="J4" s="393"/>
      <c r="K4" s="396"/>
    </row>
    <row r="5" spans="1:11" s="266" customFormat="1" x14ac:dyDescent="0.15">
      <c r="A5" s="402"/>
      <c r="B5" s="403"/>
      <c r="C5" s="403"/>
      <c r="D5" s="403"/>
      <c r="E5" s="403"/>
      <c r="F5" s="267"/>
      <c r="G5" s="388"/>
      <c r="H5" s="391"/>
      <c r="I5" s="394"/>
      <c r="J5" s="394"/>
      <c r="K5" s="397"/>
    </row>
    <row r="6" spans="1:11" ht="13.5" customHeight="1" x14ac:dyDescent="0.15">
      <c r="A6" s="230" t="s">
        <v>198</v>
      </c>
      <c r="B6" s="231"/>
      <c r="C6" s="231"/>
      <c r="D6" s="231"/>
      <c r="E6" s="231"/>
      <c r="F6" s="231"/>
      <c r="G6" s="234">
        <f>-(G7-G28)</f>
        <v>-3583</v>
      </c>
      <c r="H6" s="262">
        <f>-(H7-H28)</f>
        <v>29</v>
      </c>
      <c r="I6" s="263">
        <f>SUM(G6:H6)</f>
        <v>-3554</v>
      </c>
      <c r="J6" s="263">
        <f>-J7</f>
        <v>164</v>
      </c>
      <c r="K6" s="235">
        <f>SUM(I6:J6)</f>
        <v>-3390</v>
      </c>
    </row>
    <row r="7" spans="1:11" ht="13.5" customHeight="1" x14ac:dyDescent="0.15">
      <c r="A7" s="236"/>
      <c r="B7" s="237" t="s">
        <v>154</v>
      </c>
      <c r="C7" s="237"/>
      <c r="D7" s="237"/>
      <c r="E7" s="237"/>
      <c r="F7" s="237"/>
      <c r="G7" s="232">
        <f>SUM(G8,G23)</f>
        <v>4240</v>
      </c>
      <c r="H7" s="238">
        <f>SUM(H8,H23)</f>
        <v>226</v>
      </c>
      <c r="I7" s="241">
        <f>SUM(G7:H7)</f>
        <v>4466</v>
      </c>
      <c r="J7" s="241">
        <f>SUM(J8,J23)</f>
        <v>-164</v>
      </c>
      <c r="K7" s="242">
        <f>SUM(I7:J7)</f>
        <v>4302</v>
      </c>
    </row>
    <row r="8" spans="1:11" ht="13.5" customHeight="1" x14ac:dyDescent="0.15">
      <c r="A8" s="236"/>
      <c r="B8" s="237"/>
      <c r="C8" s="237" t="s">
        <v>156</v>
      </c>
      <c r="D8" s="237"/>
      <c r="E8" s="237"/>
      <c r="F8" s="237"/>
      <c r="G8" s="232">
        <f>SUM(G9,G14,G19)</f>
        <v>4164</v>
      </c>
      <c r="H8" s="268">
        <f>SUM(H9,H14,H19)</f>
        <v>57</v>
      </c>
      <c r="I8" s="241">
        <f t="shared" ref="I8:I31" si="0">SUM(G8:H8)</f>
        <v>4221</v>
      </c>
      <c r="J8" s="241" t="s">
        <v>100</v>
      </c>
      <c r="K8" s="242">
        <f t="shared" ref="K8:K20" si="1">SUM(I8:J8)</f>
        <v>4221</v>
      </c>
    </row>
    <row r="9" spans="1:11" ht="13.5" customHeight="1" x14ac:dyDescent="0.15">
      <c r="A9" s="236"/>
      <c r="B9" s="237"/>
      <c r="C9" s="237"/>
      <c r="D9" s="237" t="s">
        <v>158</v>
      </c>
      <c r="E9" s="237"/>
      <c r="F9" s="237"/>
      <c r="G9" s="234">
        <f>SUM(G10:G13)</f>
        <v>349</v>
      </c>
      <c r="H9" s="243" t="s">
        <v>100</v>
      </c>
      <c r="I9" s="241">
        <f t="shared" si="0"/>
        <v>349</v>
      </c>
      <c r="J9" s="241" t="s">
        <v>100</v>
      </c>
      <c r="K9" s="242">
        <f t="shared" si="1"/>
        <v>349</v>
      </c>
    </row>
    <row r="10" spans="1:11" ht="13.5" customHeight="1" x14ac:dyDescent="0.15">
      <c r="A10" s="236"/>
      <c r="B10" s="237"/>
      <c r="C10" s="237"/>
      <c r="D10" s="237"/>
      <c r="E10" s="237" t="s">
        <v>160</v>
      </c>
      <c r="F10" s="237"/>
      <c r="G10" s="234">
        <v>262</v>
      </c>
      <c r="H10" s="243" t="s">
        <v>100</v>
      </c>
      <c r="I10" s="241">
        <f t="shared" si="0"/>
        <v>262</v>
      </c>
      <c r="J10" s="241" t="s">
        <v>100</v>
      </c>
      <c r="K10" s="242">
        <f t="shared" si="1"/>
        <v>262</v>
      </c>
    </row>
    <row r="11" spans="1:11" ht="13.5" customHeight="1" x14ac:dyDescent="0.15">
      <c r="A11" s="230"/>
      <c r="B11" s="231"/>
      <c r="C11" s="231"/>
      <c r="D11" s="231"/>
      <c r="E11" s="231" t="s">
        <v>162</v>
      </c>
      <c r="F11" s="231"/>
      <c r="G11" s="234">
        <v>23</v>
      </c>
      <c r="H11" s="243" t="s">
        <v>100</v>
      </c>
      <c r="I11" s="241">
        <f t="shared" si="0"/>
        <v>23</v>
      </c>
      <c r="J11" s="241" t="s">
        <v>100</v>
      </c>
      <c r="K11" s="242">
        <f t="shared" si="1"/>
        <v>23</v>
      </c>
    </row>
    <row r="12" spans="1:11" ht="13.5" customHeight="1" x14ac:dyDescent="0.15">
      <c r="A12" s="236"/>
      <c r="B12" s="237"/>
      <c r="C12" s="237"/>
      <c r="D12" s="237"/>
      <c r="E12" s="250" t="s">
        <v>164</v>
      </c>
      <c r="F12" s="237"/>
      <c r="G12" s="234">
        <v>24</v>
      </c>
      <c r="H12" s="243" t="s">
        <v>100</v>
      </c>
      <c r="I12" s="241">
        <f t="shared" si="0"/>
        <v>24</v>
      </c>
      <c r="J12" s="241" t="s">
        <v>100</v>
      </c>
      <c r="K12" s="242">
        <f t="shared" si="1"/>
        <v>24</v>
      </c>
    </row>
    <row r="13" spans="1:11" ht="13.5" customHeight="1" x14ac:dyDescent="0.15">
      <c r="A13" s="230"/>
      <c r="B13" s="231"/>
      <c r="C13" s="231"/>
      <c r="D13" s="231"/>
      <c r="E13" s="231" t="s">
        <v>35</v>
      </c>
      <c r="F13" s="231"/>
      <c r="G13" s="234">
        <v>40</v>
      </c>
      <c r="H13" s="243" t="s">
        <v>100</v>
      </c>
      <c r="I13" s="241">
        <f t="shared" si="0"/>
        <v>40</v>
      </c>
      <c r="J13" s="241" t="s">
        <v>100</v>
      </c>
      <c r="K13" s="242">
        <f t="shared" si="1"/>
        <v>40</v>
      </c>
    </row>
    <row r="14" spans="1:11" ht="13.5" customHeight="1" x14ac:dyDescent="0.15">
      <c r="A14" s="236"/>
      <c r="B14" s="237"/>
      <c r="C14" s="237"/>
      <c r="D14" s="237" t="s">
        <v>167</v>
      </c>
      <c r="E14" s="237"/>
      <c r="F14" s="237"/>
      <c r="G14" s="234">
        <f>SUM(G15:G18)</f>
        <v>3793</v>
      </c>
      <c r="H14" s="243">
        <f>SUM(H15:H18)</f>
        <v>57</v>
      </c>
      <c r="I14" s="241">
        <f t="shared" si="0"/>
        <v>3850</v>
      </c>
      <c r="J14" s="241" t="s">
        <v>100</v>
      </c>
      <c r="K14" s="242">
        <f t="shared" si="1"/>
        <v>3850</v>
      </c>
    </row>
    <row r="15" spans="1:11" ht="13.5" customHeight="1" x14ac:dyDescent="0.15">
      <c r="A15" s="230"/>
      <c r="B15" s="231"/>
      <c r="C15" s="231"/>
      <c r="D15" s="231"/>
      <c r="E15" s="231" t="s">
        <v>169</v>
      </c>
      <c r="F15" s="231"/>
      <c r="G15" s="234">
        <v>2081</v>
      </c>
      <c r="H15" s="243">
        <v>0</v>
      </c>
      <c r="I15" s="241">
        <f t="shared" si="0"/>
        <v>2081</v>
      </c>
      <c r="J15" s="241" t="s">
        <v>100</v>
      </c>
      <c r="K15" s="242">
        <f t="shared" si="1"/>
        <v>2081</v>
      </c>
    </row>
    <row r="16" spans="1:11" ht="13.5" customHeight="1" x14ac:dyDescent="0.15">
      <c r="A16" s="236"/>
      <c r="B16" s="237"/>
      <c r="C16" s="237"/>
      <c r="D16" s="237"/>
      <c r="E16" s="237" t="s">
        <v>171</v>
      </c>
      <c r="F16" s="237"/>
      <c r="G16" s="234">
        <v>523</v>
      </c>
      <c r="H16" s="243">
        <v>12</v>
      </c>
      <c r="I16" s="241">
        <f t="shared" si="0"/>
        <v>535</v>
      </c>
      <c r="J16" s="241" t="s">
        <v>100</v>
      </c>
      <c r="K16" s="242">
        <f t="shared" si="1"/>
        <v>535</v>
      </c>
    </row>
    <row r="17" spans="1:11" ht="13.5" customHeight="1" x14ac:dyDescent="0.15">
      <c r="A17" s="230"/>
      <c r="B17" s="231"/>
      <c r="C17" s="231"/>
      <c r="D17" s="231"/>
      <c r="E17" s="231" t="s">
        <v>173</v>
      </c>
      <c r="F17" s="231"/>
      <c r="G17" s="234">
        <v>1188</v>
      </c>
      <c r="H17" s="243">
        <v>45</v>
      </c>
      <c r="I17" s="241">
        <f t="shared" si="0"/>
        <v>1233</v>
      </c>
      <c r="J17" s="241" t="s">
        <v>100</v>
      </c>
      <c r="K17" s="242">
        <f t="shared" si="1"/>
        <v>1233</v>
      </c>
    </row>
    <row r="18" spans="1:11" ht="13.5" customHeight="1" x14ac:dyDescent="0.15">
      <c r="A18" s="236"/>
      <c r="B18" s="237"/>
      <c r="C18" s="237"/>
      <c r="D18" s="237"/>
      <c r="E18" s="237" t="s">
        <v>35</v>
      </c>
      <c r="F18" s="237"/>
      <c r="G18" s="234">
        <v>1</v>
      </c>
      <c r="H18" s="243" t="s">
        <v>100</v>
      </c>
      <c r="I18" s="241">
        <f t="shared" si="0"/>
        <v>1</v>
      </c>
      <c r="J18" s="241" t="s">
        <v>100</v>
      </c>
      <c r="K18" s="242">
        <f t="shared" si="1"/>
        <v>1</v>
      </c>
    </row>
    <row r="19" spans="1:11" ht="13.5" customHeight="1" x14ac:dyDescent="0.15">
      <c r="A19" s="230"/>
      <c r="B19" s="231"/>
      <c r="C19" s="231"/>
      <c r="D19" s="231" t="s">
        <v>176</v>
      </c>
      <c r="E19" s="231"/>
      <c r="F19" s="231"/>
      <c r="G19" s="234">
        <f>SUM(G20:G22)</f>
        <v>22</v>
      </c>
      <c r="H19" s="243" t="s">
        <v>100</v>
      </c>
      <c r="I19" s="241">
        <f t="shared" si="0"/>
        <v>22</v>
      </c>
      <c r="J19" s="241" t="s">
        <v>100</v>
      </c>
      <c r="K19" s="242">
        <f t="shared" si="1"/>
        <v>22</v>
      </c>
    </row>
    <row r="20" spans="1:11" ht="13.5" customHeight="1" x14ac:dyDescent="0.15">
      <c r="A20" s="236"/>
      <c r="B20" s="237"/>
      <c r="C20" s="237"/>
      <c r="D20" s="237"/>
      <c r="E20" s="237" t="s">
        <v>178</v>
      </c>
      <c r="F20" s="237"/>
      <c r="G20" s="234">
        <v>19</v>
      </c>
      <c r="H20" s="243" t="s">
        <v>100</v>
      </c>
      <c r="I20" s="241">
        <f t="shared" si="0"/>
        <v>19</v>
      </c>
      <c r="J20" s="241" t="s">
        <v>100</v>
      </c>
      <c r="K20" s="242">
        <f t="shared" si="1"/>
        <v>19</v>
      </c>
    </row>
    <row r="21" spans="1:11" ht="13.5" customHeight="1" x14ac:dyDescent="0.15">
      <c r="A21" s="230"/>
      <c r="B21" s="231"/>
      <c r="C21" s="231"/>
      <c r="D21" s="231"/>
      <c r="E21" s="249" t="s">
        <v>180</v>
      </c>
      <c r="F21" s="231"/>
      <c r="G21" s="234" t="s">
        <v>100</v>
      </c>
      <c r="H21" s="243" t="s">
        <v>100</v>
      </c>
      <c r="I21" s="241" t="s">
        <v>100</v>
      </c>
      <c r="J21" s="241" t="s">
        <v>100</v>
      </c>
      <c r="K21" s="242" t="s">
        <v>100</v>
      </c>
    </row>
    <row r="22" spans="1:11" ht="13.5" customHeight="1" x14ac:dyDescent="0.15">
      <c r="A22" s="236"/>
      <c r="B22" s="237"/>
      <c r="C22" s="237"/>
      <c r="D22" s="237"/>
      <c r="E22" s="237" t="s">
        <v>35</v>
      </c>
      <c r="F22" s="237"/>
      <c r="G22" s="234">
        <v>3</v>
      </c>
      <c r="H22" s="243" t="s">
        <v>100</v>
      </c>
      <c r="I22" s="241">
        <f t="shared" si="0"/>
        <v>3</v>
      </c>
      <c r="J22" s="241" t="s">
        <v>100</v>
      </c>
      <c r="K22" s="242">
        <f t="shared" ref="K22:K24" si="2">SUM(I22:J22)</f>
        <v>3</v>
      </c>
    </row>
    <row r="23" spans="1:11" ht="13.5" customHeight="1" x14ac:dyDescent="0.15">
      <c r="A23" s="230"/>
      <c r="B23" s="231"/>
      <c r="C23" s="231" t="s">
        <v>184</v>
      </c>
      <c r="D23" s="231"/>
      <c r="E23" s="231"/>
      <c r="F23" s="231"/>
      <c r="G23" s="234">
        <f>SUM(G24:G27)</f>
        <v>76</v>
      </c>
      <c r="H23" s="243">
        <f>SUM(H24:H27)</f>
        <v>169</v>
      </c>
      <c r="I23" s="241">
        <f t="shared" si="0"/>
        <v>245</v>
      </c>
      <c r="J23" s="241">
        <f>SUM(J24:J27)</f>
        <v>-164</v>
      </c>
      <c r="K23" s="242">
        <f t="shared" si="2"/>
        <v>81</v>
      </c>
    </row>
    <row r="24" spans="1:11" ht="13.5" customHeight="1" x14ac:dyDescent="0.15">
      <c r="A24" s="236"/>
      <c r="B24" s="237"/>
      <c r="C24" s="237"/>
      <c r="D24" s="237" t="s">
        <v>186</v>
      </c>
      <c r="E24" s="237"/>
      <c r="F24" s="237"/>
      <c r="G24" s="234">
        <v>73</v>
      </c>
      <c r="H24" s="243" t="s">
        <v>100</v>
      </c>
      <c r="I24" s="241">
        <f t="shared" si="0"/>
        <v>73</v>
      </c>
      <c r="J24" s="241" t="s">
        <v>100</v>
      </c>
      <c r="K24" s="242">
        <f t="shared" si="2"/>
        <v>73</v>
      </c>
    </row>
    <row r="25" spans="1:11" ht="13.5" customHeight="1" x14ac:dyDescent="0.15">
      <c r="A25" s="236"/>
      <c r="B25" s="237"/>
      <c r="C25" s="237"/>
      <c r="D25" s="237" t="s">
        <v>188</v>
      </c>
      <c r="E25" s="237"/>
      <c r="F25" s="237"/>
      <c r="G25" s="234" t="s">
        <v>100</v>
      </c>
      <c r="H25" s="243" t="s">
        <v>100</v>
      </c>
      <c r="I25" s="241" t="s">
        <v>100</v>
      </c>
      <c r="J25" s="241" t="s">
        <v>100</v>
      </c>
      <c r="K25" s="242" t="s">
        <v>100</v>
      </c>
    </row>
    <row r="26" spans="1:11" ht="13.5" customHeight="1" x14ac:dyDescent="0.15">
      <c r="A26" s="236"/>
      <c r="B26" s="237"/>
      <c r="C26" s="237"/>
      <c r="D26" s="237" t="s">
        <v>190</v>
      </c>
      <c r="E26" s="237"/>
      <c r="F26" s="237"/>
      <c r="G26" s="234" t="s">
        <v>100</v>
      </c>
      <c r="H26" s="243">
        <v>164</v>
      </c>
      <c r="I26" s="241">
        <f t="shared" si="0"/>
        <v>164</v>
      </c>
      <c r="J26" s="241">
        <v>-164</v>
      </c>
      <c r="K26" s="242">
        <f t="shared" ref="K26:K30" si="3">SUM(I26:J26)</f>
        <v>0</v>
      </c>
    </row>
    <row r="27" spans="1:11" ht="13.5" customHeight="1" x14ac:dyDescent="0.15">
      <c r="A27" s="236"/>
      <c r="B27" s="237"/>
      <c r="C27" s="237"/>
      <c r="D27" s="237" t="s">
        <v>35</v>
      </c>
      <c r="E27" s="237"/>
      <c r="F27" s="237"/>
      <c r="G27" s="234">
        <v>3</v>
      </c>
      <c r="H27" s="243">
        <v>5</v>
      </c>
      <c r="I27" s="241">
        <f t="shared" si="0"/>
        <v>8</v>
      </c>
      <c r="J27" s="241" t="s">
        <v>100</v>
      </c>
      <c r="K27" s="242">
        <f t="shared" si="3"/>
        <v>8</v>
      </c>
    </row>
    <row r="28" spans="1:11" ht="13.5" customHeight="1" x14ac:dyDescent="0.15">
      <c r="A28" s="236"/>
      <c r="B28" s="237" t="s">
        <v>193</v>
      </c>
      <c r="C28" s="237"/>
      <c r="D28" s="237"/>
      <c r="E28" s="237"/>
      <c r="F28" s="237"/>
      <c r="G28" s="234">
        <f>SUM(G29:G30)</f>
        <v>657</v>
      </c>
      <c r="H28" s="243">
        <f>SUM(H29:H30)</f>
        <v>255</v>
      </c>
      <c r="I28" s="241">
        <f t="shared" si="0"/>
        <v>912</v>
      </c>
      <c r="J28" s="241" t="s">
        <v>100</v>
      </c>
      <c r="K28" s="242">
        <f t="shared" si="3"/>
        <v>912</v>
      </c>
    </row>
    <row r="29" spans="1:11" ht="13.5" customHeight="1" x14ac:dyDescent="0.15">
      <c r="A29" s="236"/>
      <c r="B29" s="237"/>
      <c r="C29" s="237" t="s">
        <v>195</v>
      </c>
      <c r="D29" s="237"/>
      <c r="E29" s="237"/>
      <c r="F29" s="237"/>
      <c r="G29" s="234">
        <v>573</v>
      </c>
      <c r="H29" s="243" t="s">
        <v>100</v>
      </c>
      <c r="I29" s="241">
        <f t="shared" si="0"/>
        <v>573</v>
      </c>
      <c r="J29" s="241" t="s">
        <v>100</v>
      </c>
      <c r="K29" s="242">
        <f t="shared" si="3"/>
        <v>573</v>
      </c>
    </row>
    <row r="30" spans="1:11" ht="13.5" customHeight="1" x14ac:dyDescent="0.15">
      <c r="A30" s="269"/>
      <c r="B30" s="270"/>
      <c r="C30" s="270" t="s">
        <v>35</v>
      </c>
      <c r="D30" s="270"/>
      <c r="E30" s="270"/>
      <c r="F30" s="270"/>
      <c r="G30" s="271">
        <v>84</v>
      </c>
      <c r="H30" s="272">
        <v>255</v>
      </c>
      <c r="I30" s="273">
        <f t="shared" si="0"/>
        <v>339</v>
      </c>
      <c r="J30" s="273" t="s">
        <v>100</v>
      </c>
      <c r="K30" s="274">
        <f t="shared" si="3"/>
        <v>339</v>
      </c>
    </row>
    <row r="31" spans="1:11" ht="13.5" customHeight="1" x14ac:dyDescent="0.15">
      <c r="A31" s="260" t="s">
        <v>216</v>
      </c>
      <c r="B31" s="261"/>
      <c r="C31" s="261"/>
      <c r="D31" s="261"/>
      <c r="E31" s="261"/>
      <c r="F31" s="261"/>
      <c r="G31" s="234">
        <f>G6+G38</f>
        <v>-3388</v>
      </c>
      <c r="H31" s="262">
        <f>H6</f>
        <v>29</v>
      </c>
      <c r="I31" s="275">
        <f t="shared" si="0"/>
        <v>-3359</v>
      </c>
      <c r="J31" s="275">
        <f>J6</f>
        <v>164</v>
      </c>
      <c r="K31" s="276">
        <f>SUM(I31:J31)</f>
        <v>-3195</v>
      </c>
    </row>
    <row r="32" spans="1:11" ht="13.5" customHeight="1" x14ac:dyDescent="0.15">
      <c r="A32" s="236"/>
      <c r="B32" s="237" t="s">
        <v>200</v>
      </c>
      <c r="C32" s="237"/>
      <c r="D32" s="237"/>
      <c r="E32" s="237"/>
      <c r="F32" s="237"/>
      <c r="G32" s="234" t="s">
        <v>100</v>
      </c>
      <c r="H32" s="243" t="s">
        <v>100</v>
      </c>
      <c r="I32" s="241" t="s">
        <v>100</v>
      </c>
      <c r="J32" s="241" t="s">
        <v>100</v>
      </c>
      <c r="K32" s="242" t="s">
        <v>100</v>
      </c>
    </row>
    <row r="33" spans="1:11" ht="13.5" customHeight="1" x14ac:dyDescent="0.15">
      <c r="A33" s="236"/>
      <c r="B33" s="237"/>
      <c r="C33" s="237" t="s">
        <v>202</v>
      </c>
      <c r="D33" s="237"/>
      <c r="E33" s="237"/>
      <c r="F33" s="237"/>
      <c r="G33" s="234" t="s">
        <v>100</v>
      </c>
      <c r="H33" s="243" t="s">
        <v>100</v>
      </c>
      <c r="I33" s="241" t="s">
        <v>100</v>
      </c>
      <c r="J33" s="241" t="s">
        <v>100</v>
      </c>
      <c r="K33" s="242" t="s">
        <v>100</v>
      </c>
    </row>
    <row r="34" spans="1:11" ht="13.5" customHeight="1" x14ac:dyDescent="0.15">
      <c r="A34" s="236"/>
      <c r="B34" s="237"/>
      <c r="C34" s="237" t="s">
        <v>204</v>
      </c>
      <c r="D34" s="237"/>
      <c r="E34" s="237"/>
      <c r="F34" s="237"/>
      <c r="G34" s="234" t="s">
        <v>100</v>
      </c>
      <c r="H34" s="243" t="s">
        <v>100</v>
      </c>
      <c r="I34" s="241" t="s">
        <v>100</v>
      </c>
      <c r="J34" s="241" t="s">
        <v>100</v>
      </c>
      <c r="K34" s="242" t="s">
        <v>100</v>
      </c>
    </row>
    <row r="35" spans="1:11" ht="13.5" customHeight="1" x14ac:dyDescent="0.15">
      <c r="A35" s="236"/>
      <c r="B35" s="237"/>
      <c r="C35" s="237" t="s">
        <v>206</v>
      </c>
      <c r="D35" s="237"/>
      <c r="E35" s="237"/>
      <c r="F35" s="237"/>
      <c r="G35" s="234" t="s">
        <v>100</v>
      </c>
      <c r="H35" s="243" t="s">
        <v>100</v>
      </c>
      <c r="I35" s="241" t="s">
        <v>100</v>
      </c>
      <c r="J35" s="241" t="s">
        <v>100</v>
      </c>
      <c r="K35" s="242" t="s">
        <v>100</v>
      </c>
    </row>
    <row r="36" spans="1:11" ht="13.5" customHeight="1" x14ac:dyDescent="0.15">
      <c r="A36" s="236"/>
      <c r="B36" s="237"/>
      <c r="C36" s="237" t="s">
        <v>208</v>
      </c>
      <c r="D36" s="237"/>
      <c r="E36" s="237"/>
      <c r="F36" s="237"/>
      <c r="G36" s="234" t="s">
        <v>100</v>
      </c>
      <c r="H36" s="243" t="s">
        <v>100</v>
      </c>
      <c r="I36" s="241" t="s">
        <v>100</v>
      </c>
      <c r="J36" s="241" t="s">
        <v>100</v>
      </c>
      <c r="K36" s="242" t="s">
        <v>100</v>
      </c>
    </row>
    <row r="37" spans="1:11" ht="13.5" customHeight="1" x14ac:dyDescent="0.15">
      <c r="A37" s="236"/>
      <c r="B37" s="237"/>
      <c r="C37" s="237" t="s">
        <v>35</v>
      </c>
      <c r="D37" s="237"/>
      <c r="E37" s="237"/>
      <c r="F37" s="237"/>
      <c r="G37" s="234" t="s">
        <v>100</v>
      </c>
      <c r="H37" s="243" t="s">
        <v>100</v>
      </c>
      <c r="I37" s="241" t="s">
        <v>100</v>
      </c>
      <c r="J37" s="241" t="s">
        <v>100</v>
      </c>
      <c r="K37" s="242" t="s">
        <v>100</v>
      </c>
    </row>
    <row r="38" spans="1:11" ht="13.5" customHeight="1" x14ac:dyDescent="0.15">
      <c r="A38" s="236"/>
      <c r="B38" s="237" t="s">
        <v>211</v>
      </c>
      <c r="C38" s="237"/>
      <c r="D38" s="237"/>
      <c r="E38" s="237"/>
      <c r="F38" s="237"/>
      <c r="G38" s="234">
        <f>SUM(G39:G40)</f>
        <v>195</v>
      </c>
      <c r="H38" s="243" t="s">
        <v>100</v>
      </c>
      <c r="I38" s="241">
        <f t="shared" ref="I38:I40" si="4">SUM(G38:H38)</f>
        <v>195</v>
      </c>
      <c r="J38" s="241" t="s">
        <v>100</v>
      </c>
      <c r="K38" s="242">
        <f t="shared" ref="K38:K40" si="5">SUM(I38:J38)</f>
        <v>195</v>
      </c>
    </row>
    <row r="39" spans="1:11" ht="13.5" customHeight="1" x14ac:dyDescent="0.15">
      <c r="A39" s="236"/>
      <c r="B39" s="237" t="s">
        <v>371</v>
      </c>
      <c r="C39" s="237" t="s">
        <v>213</v>
      </c>
      <c r="D39" s="237"/>
      <c r="E39" s="237"/>
      <c r="F39" s="237"/>
      <c r="G39" s="234">
        <v>0</v>
      </c>
      <c r="H39" s="243" t="s">
        <v>100</v>
      </c>
      <c r="I39" s="241">
        <f t="shared" si="4"/>
        <v>0</v>
      </c>
      <c r="J39" s="241" t="s">
        <v>100</v>
      </c>
      <c r="K39" s="242">
        <f t="shared" si="5"/>
        <v>0</v>
      </c>
    </row>
    <row r="40" spans="1:11" ht="13.5" customHeight="1" thickBot="1" x14ac:dyDescent="0.2">
      <c r="A40" s="254"/>
      <c r="B40" s="255"/>
      <c r="C40" s="255" t="s">
        <v>35</v>
      </c>
      <c r="D40" s="255"/>
      <c r="E40" s="255"/>
      <c r="F40" s="255"/>
      <c r="G40" s="277">
        <v>195</v>
      </c>
      <c r="H40" s="278" t="s">
        <v>100</v>
      </c>
      <c r="I40" s="279">
        <f t="shared" si="4"/>
        <v>195</v>
      </c>
      <c r="J40" s="279" t="s">
        <v>100</v>
      </c>
      <c r="K40" s="280">
        <f t="shared" si="5"/>
        <v>195</v>
      </c>
    </row>
  </sheetData>
  <mergeCells count="7">
    <mergeCell ref="A2:E5"/>
    <mergeCell ref="G2:K2"/>
    <mergeCell ref="G3:G5"/>
    <mergeCell ref="H3:H5"/>
    <mergeCell ref="I3:I5"/>
    <mergeCell ref="J3:J5"/>
    <mergeCell ref="K3:K5"/>
  </mergeCells>
  <phoneticPr fontId="13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24"/>
  <sheetViews>
    <sheetView view="pageBreakPreview" topLeftCell="A25" zoomScale="115" zoomScaleNormal="85" zoomScaleSheetLayoutView="115" workbookViewId="0">
      <selection activeCell="J18" sqref="J18"/>
    </sheetView>
  </sheetViews>
  <sheetFormatPr defaultRowHeight="13.5" x14ac:dyDescent="0.15"/>
  <cols>
    <col min="1" max="5" width="1.75" style="221" customWidth="1"/>
    <col min="6" max="6" width="19.375" style="221" customWidth="1"/>
    <col min="7" max="11" width="13.625" style="221" customWidth="1"/>
    <col min="12" max="16384" width="9" style="221"/>
  </cols>
  <sheetData>
    <row r="1" spans="1:11" ht="14.25" customHeight="1" thickBot="1" x14ac:dyDescent="0.2">
      <c r="A1" s="223" t="s">
        <v>379</v>
      </c>
      <c r="B1" s="223"/>
      <c r="C1" s="223"/>
      <c r="D1" s="223"/>
      <c r="E1" s="223"/>
      <c r="K1" s="224" t="s">
        <v>4</v>
      </c>
    </row>
    <row r="2" spans="1:11" x14ac:dyDescent="0.15">
      <c r="A2" s="377" t="s">
        <v>7</v>
      </c>
      <c r="B2" s="378"/>
      <c r="C2" s="378"/>
      <c r="D2" s="378"/>
      <c r="E2" s="378"/>
      <c r="F2" s="225"/>
      <c r="G2" s="383" t="s">
        <v>354</v>
      </c>
      <c r="H2" s="384"/>
      <c r="I2" s="384"/>
      <c r="J2" s="384"/>
      <c r="K2" s="385"/>
    </row>
    <row r="3" spans="1:11" s="266" customFormat="1" ht="13.5" customHeight="1" x14ac:dyDescent="0.15">
      <c r="A3" s="379"/>
      <c r="B3" s="380"/>
      <c r="C3" s="380"/>
      <c r="D3" s="380"/>
      <c r="E3" s="380"/>
      <c r="F3" s="227"/>
      <c r="G3" s="386" t="s">
        <v>355</v>
      </c>
      <c r="H3" s="407" t="s">
        <v>356</v>
      </c>
      <c r="I3" s="392" t="s">
        <v>357</v>
      </c>
      <c r="J3" s="392" t="s">
        <v>358</v>
      </c>
      <c r="K3" s="395" t="s">
        <v>359</v>
      </c>
    </row>
    <row r="4" spans="1:11" s="266" customFormat="1" x14ac:dyDescent="0.15">
      <c r="A4" s="379"/>
      <c r="B4" s="380"/>
      <c r="C4" s="380"/>
      <c r="D4" s="380"/>
      <c r="E4" s="380"/>
      <c r="F4" s="227"/>
      <c r="G4" s="387"/>
      <c r="H4" s="408"/>
      <c r="I4" s="393"/>
      <c r="J4" s="393"/>
      <c r="K4" s="396"/>
    </row>
    <row r="5" spans="1:11" s="266" customFormat="1" x14ac:dyDescent="0.15">
      <c r="A5" s="381"/>
      <c r="B5" s="382"/>
      <c r="C5" s="382"/>
      <c r="D5" s="382"/>
      <c r="E5" s="382"/>
      <c r="F5" s="229"/>
      <c r="G5" s="388"/>
      <c r="H5" s="409"/>
      <c r="I5" s="394"/>
      <c r="J5" s="394"/>
      <c r="K5" s="397"/>
    </row>
    <row r="6" spans="1:11" ht="13.5" customHeight="1" x14ac:dyDescent="0.15">
      <c r="A6" s="230" t="s">
        <v>225</v>
      </c>
      <c r="B6" s="231"/>
      <c r="C6" s="231"/>
      <c r="D6" s="231"/>
      <c r="E6" s="231"/>
      <c r="F6" s="231"/>
      <c r="G6" s="234">
        <v>11857</v>
      </c>
      <c r="H6" s="262">
        <v>371</v>
      </c>
      <c r="I6" s="263">
        <f t="shared" ref="I6:I15" si="0">SUM(G6:H6)</f>
        <v>12228</v>
      </c>
      <c r="J6" s="263" t="s">
        <v>100</v>
      </c>
      <c r="K6" s="235">
        <f t="shared" ref="K6:K15" si="1">SUM(I6:J6)</f>
        <v>12228</v>
      </c>
    </row>
    <row r="7" spans="1:11" ht="13.5" customHeight="1" x14ac:dyDescent="0.15">
      <c r="A7" s="236"/>
      <c r="B7" s="237" t="s">
        <v>227</v>
      </c>
      <c r="C7" s="237"/>
      <c r="D7" s="237"/>
      <c r="E7" s="237"/>
      <c r="F7" s="237"/>
      <c r="G7" s="234">
        <f>'精算表（行政コスト計算書）（全体）'!G31</f>
        <v>-3388</v>
      </c>
      <c r="H7" s="243">
        <f>'精算表（行政コスト計算書）（全体）'!H31</f>
        <v>29</v>
      </c>
      <c r="I7" s="241">
        <f t="shared" si="0"/>
        <v>-3359</v>
      </c>
      <c r="J7" s="241">
        <f>'精算表（行政コスト計算書）（全体）'!J31</f>
        <v>164</v>
      </c>
      <c r="K7" s="242">
        <f t="shared" si="1"/>
        <v>-3195</v>
      </c>
    </row>
    <row r="8" spans="1:11" ht="13.5" customHeight="1" x14ac:dyDescent="0.15">
      <c r="A8" s="236"/>
      <c r="B8" s="237" t="s">
        <v>229</v>
      </c>
      <c r="C8" s="237"/>
      <c r="D8" s="237"/>
      <c r="E8" s="237"/>
      <c r="F8" s="237"/>
      <c r="G8" s="234">
        <f>SUM(G9:G10)</f>
        <v>2864</v>
      </c>
      <c r="H8" s="243" t="s">
        <v>100</v>
      </c>
      <c r="I8" s="241">
        <f t="shared" si="0"/>
        <v>2864</v>
      </c>
      <c r="J8" s="241">
        <f>SUM(J9:J10)</f>
        <v>-164</v>
      </c>
      <c r="K8" s="242">
        <f t="shared" si="1"/>
        <v>2700</v>
      </c>
    </row>
    <row r="9" spans="1:11" ht="13.5" customHeight="1" x14ac:dyDescent="0.15">
      <c r="A9" s="236"/>
      <c r="B9" s="237"/>
      <c r="C9" s="237" t="s">
        <v>231</v>
      </c>
      <c r="D9" s="237"/>
      <c r="E9" s="237"/>
      <c r="F9" s="237"/>
      <c r="G9" s="234">
        <v>2864</v>
      </c>
      <c r="H9" s="243" t="s">
        <v>100</v>
      </c>
      <c r="I9" s="241">
        <f t="shared" si="0"/>
        <v>2864</v>
      </c>
      <c r="J9" s="241">
        <v>-164</v>
      </c>
      <c r="K9" s="242">
        <f t="shared" si="1"/>
        <v>2700</v>
      </c>
    </row>
    <row r="10" spans="1:11" ht="13.5" customHeight="1" x14ac:dyDescent="0.15">
      <c r="A10" s="236"/>
      <c r="B10" s="237"/>
      <c r="C10" s="237" t="s">
        <v>233</v>
      </c>
      <c r="D10" s="237"/>
      <c r="E10" s="237"/>
      <c r="F10" s="237"/>
      <c r="G10" s="234">
        <v>0</v>
      </c>
      <c r="H10" s="243" t="s">
        <v>100</v>
      </c>
      <c r="I10" s="241">
        <f t="shared" si="0"/>
        <v>0</v>
      </c>
      <c r="J10" s="241" t="s">
        <v>100</v>
      </c>
      <c r="K10" s="242">
        <f t="shared" si="1"/>
        <v>0</v>
      </c>
    </row>
    <row r="11" spans="1:11" ht="13.5" customHeight="1" x14ac:dyDescent="0.15">
      <c r="A11" s="230"/>
      <c r="B11" s="231" t="s">
        <v>235</v>
      </c>
      <c r="C11" s="231"/>
      <c r="D11" s="231"/>
      <c r="E11" s="231"/>
      <c r="F11" s="231"/>
      <c r="G11" s="234">
        <f>SUM(G7:G8)</f>
        <v>-524</v>
      </c>
      <c r="H11" s="243">
        <f>SUM(H7:H8)</f>
        <v>29</v>
      </c>
      <c r="I11" s="241">
        <f t="shared" si="0"/>
        <v>-495</v>
      </c>
      <c r="J11" s="241">
        <v>0</v>
      </c>
      <c r="K11" s="242">
        <f t="shared" si="1"/>
        <v>-495</v>
      </c>
    </row>
    <row r="12" spans="1:11" ht="13.5" customHeight="1" x14ac:dyDescent="0.15">
      <c r="A12" s="236"/>
      <c r="B12" s="237" t="s">
        <v>380</v>
      </c>
      <c r="C12" s="237"/>
      <c r="D12" s="237"/>
      <c r="E12" s="237"/>
      <c r="F12" s="237"/>
      <c r="G12" s="234">
        <f>SUM(G13:G16)</f>
        <v>0</v>
      </c>
      <c r="H12" s="243">
        <f>SUM(H13:H16)</f>
        <v>0</v>
      </c>
      <c r="I12" s="241">
        <f t="shared" si="0"/>
        <v>0</v>
      </c>
      <c r="J12" s="241" t="s">
        <v>100</v>
      </c>
      <c r="K12" s="242">
        <f t="shared" si="1"/>
        <v>0</v>
      </c>
    </row>
    <row r="13" spans="1:11" ht="13.5" customHeight="1" x14ac:dyDescent="0.15">
      <c r="A13" s="230"/>
      <c r="B13" s="231"/>
      <c r="C13" s="231" t="s">
        <v>239</v>
      </c>
      <c r="D13" s="231"/>
      <c r="E13" s="231"/>
      <c r="F13" s="231"/>
      <c r="G13" s="234">
        <v>0</v>
      </c>
      <c r="H13" s="243">
        <v>0</v>
      </c>
      <c r="I13" s="241">
        <f t="shared" si="0"/>
        <v>0</v>
      </c>
      <c r="J13" s="241" t="s">
        <v>100</v>
      </c>
      <c r="K13" s="242">
        <f t="shared" si="1"/>
        <v>0</v>
      </c>
    </row>
    <row r="14" spans="1:11" ht="13.5" customHeight="1" x14ac:dyDescent="0.15">
      <c r="A14" s="236"/>
      <c r="B14" s="237"/>
      <c r="C14" s="237" t="s">
        <v>241</v>
      </c>
      <c r="D14" s="237"/>
      <c r="E14" s="237"/>
      <c r="F14" s="237"/>
      <c r="G14" s="234">
        <v>0</v>
      </c>
      <c r="H14" s="243">
        <v>0</v>
      </c>
      <c r="I14" s="241">
        <f t="shared" si="0"/>
        <v>0</v>
      </c>
      <c r="J14" s="241" t="s">
        <v>100</v>
      </c>
      <c r="K14" s="242">
        <f t="shared" si="1"/>
        <v>0</v>
      </c>
    </row>
    <row r="15" spans="1:11" ht="13.5" customHeight="1" x14ac:dyDescent="0.15">
      <c r="A15" s="230"/>
      <c r="B15" s="231"/>
      <c r="C15" s="231" t="s">
        <v>243</v>
      </c>
      <c r="D15" s="231"/>
      <c r="E15" s="231"/>
      <c r="F15" s="231"/>
      <c r="G15" s="234">
        <v>0</v>
      </c>
      <c r="H15" s="243" t="s">
        <v>100</v>
      </c>
      <c r="I15" s="241">
        <f t="shared" si="0"/>
        <v>0</v>
      </c>
      <c r="J15" s="241" t="s">
        <v>100</v>
      </c>
      <c r="K15" s="242">
        <f t="shared" si="1"/>
        <v>0</v>
      </c>
    </row>
    <row r="16" spans="1:11" ht="13.5" customHeight="1" x14ac:dyDescent="0.15">
      <c r="A16" s="236"/>
      <c r="B16" s="237"/>
      <c r="C16" s="237" t="s">
        <v>245</v>
      </c>
      <c r="D16" s="237"/>
      <c r="E16" s="237"/>
      <c r="F16" s="237"/>
      <c r="G16" s="234" t="s">
        <v>100</v>
      </c>
      <c r="H16" s="243" t="s">
        <v>100</v>
      </c>
      <c r="I16" s="241" t="s">
        <v>100</v>
      </c>
      <c r="J16" s="241" t="s">
        <v>100</v>
      </c>
      <c r="K16" s="242" t="s">
        <v>100</v>
      </c>
    </row>
    <row r="17" spans="1:11" ht="13.5" customHeight="1" x14ac:dyDescent="0.15">
      <c r="A17" s="236"/>
      <c r="B17" s="237" t="s">
        <v>248</v>
      </c>
      <c r="C17" s="237"/>
      <c r="D17" s="237"/>
      <c r="E17" s="237"/>
      <c r="F17" s="237"/>
      <c r="G17" s="234" t="s">
        <v>100</v>
      </c>
      <c r="H17" s="243" t="s">
        <v>100</v>
      </c>
      <c r="I17" s="241" t="s">
        <v>100</v>
      </c>
      <c r="J17" s="241" t="s">
        <v>100</v>
      </c>
      <c r="K17" s="242" t="s">
        <v>100</v>
      </c>
    </row>
    <row r="18" spans="1:11" ht="13.5" customHeight="1" x14ac:dyDescent="0.15">
      <c r="A18" s="236"/>
      <c r="B18" s="237" t="s">
        <v>250</v>
      </c>
      <c r="C18" s="237"/>
      <c r="D18" s="237"/>
      <c r="E18" s="237"/>
      <c r="F18" s="237"/>
      <c r="G18" s="234" t="s">
        <v>100</v>
      </c>
      <c r="H18" s="243" t="s">
        <v>100</v>
      </c>
      <c r="I18" s="241" t="s">
        <v>100</v>
      </c>
      <c r="J18" s="241" t="s">
        <v>100</v>
      </c>
      <c r="K18" s="242" t="s">
        <v>100</v>
      </c>
    </row>
    <row r="19" spans="1:11" ht="13.5" customHeight="1" x14ac:dyDescent="0.15">
      <c r="A19" s="236"/>
      <c r="B19" s="237" t="s">
        <v>381</v>
      </c>
      <c r="C19" s="237"/>
      <c r="D19" s="237"/>
      <c r="E19" s="237"/>
      <c r="F19" s="237"/>
      <c r="G19" s="244"/>
      <c r="H19" s="245"/>
      <c r="I19" s="246"/>
      <c r="J19" s="246"/>
      <c r="K19" s="247"/>
    </row>
    <row r="20" spans="1:11" ht="13.5" customHeight="1" x14ac:dyDescent="0.15">
      <c r="A20" s="236"/>
      <c r="B20" s="237" t="s">
        <v>382</v>
      </c>
      <c r="C20" s="237"/>
      <c r="D20" s="237"/>
      <c r="E20" s="237"/>
      <c r="F20" s="237"/>
      <c r="G20" s="244"/>
      <c r="H20" s="245"/>
      <c r="I20" s="246"/>
      <c r="J20" s="246"/>
      <c r="K20" s="247"/>
    </row>
    <row r="21" spans="1:11" ht="13.5" customHeight="1" x14ac:dyDescent="0.15">
      <c r="A21" s="236"/>
      <c r="B21" s="250" t="s">
        <v>341</v>
      </c>
      <c r="C21" s="237"/>
      <c r="D21" s="237"/>
      <c r="E21" s="237"/>
      <c r="F21" s="237"/>
      <c r="G21" s="244"/>
      <c r="H21" s="245"/>
      <c r="I21" s="246"/>
      <c r="J21" s="246"/>
      <c r="K21" s="247"/>
    </row>
    <row r="22" spans="1:11" ht="13.5" customHeight="1" x14ac:dyDescent="0.15">
      <c r="A22" s="236"/>
      <c r="B22" s="237" t="s">
        <v>35</v>
      </c>
      <c r="C22" s="237"/>
      <c r="D22" s="237"/>
      <c r="E22" s="237"/>
      <c r="F22" s="237"/>
      <c r="G22" s="234" t="s">
        <v>100</v>
      </c>
      <c r="H22" s="243" t="s">
        <v>100</v>
      </c>
      <c r="I22" s="241" t="s">
        <v>100</v>
      </c>
      <c r="J22" s="241" t="s">
        <v>100</v>
      </c>
      <c r="K22" s="242" t="s">
        <v>100</v>
      </c>
    </row>
    <row r="23" spans="1:11" ht="13.5" customHeight="1" x14ac:dyDescent="0.15">
      <c r="A23" s="269"/>
      <c r="B23" s="270" t="s">
        <v>254</v>
      </c>
      <c r="C23" s="270"/>
      <c r="D23" s="270"/>
      <c r="E23" s="270"/>
      <c r="F23" s="270"/>
      <c r="G23" s="281">
        <f>SUM(G11:G12)</f>
        <v>-524</v>
      </c>
      <c r="H23" s="282">
        <f>SUM(H11:H12)</f>
        <v>29</v>
      </c>
      <c r="I23" s="283">
        <f>SUM(G23:H23)</f>
        <v>-495</v>
      </c>
      <c r="J23" s="283">
        <v>0</v>
      </c>
      <c r="K23" s="284">
        <f>SUM(I23:J23)</f>
        <v>-495</v>
      </c>
    </row>
    <row r="24" spans="1:11" ht="13.5" customHeight="1" thickBot="1" x14ac:dyDescent="0.2">
      <c r="A24" s="254" t="s">
        <v>256</v>
      </c>
      <c r="B24" s="255"/>
      <c r="C24" s="255"/>
      <c r="D24" s="255"/>
      <c r="E24" s="255"/>
      <c r="F24" s="255"/>
      <c r="G24" s="277">
        <f>SUM(G6,G23)</f>
        <v>11333</v>
      </c>
      <c r="H24" s="278">
        <f>SUM(H6,H23)</f>
        <v>400</v>
      </c>
      <c r="I24" s="279">
        <f>SUM(G24:H24)</f>
        <v>11733</v>
      </c>
      <c r="J24" s="279">
        <v>0</v>
      </c>
      <c r="K24" s="280">
        <f>SUM(I24:J24)</f>
        <v>11733</v>
      </c>
    </row>
  </sheetData>
  <mergeCells count="7">
    <mergeCell ref="A2:E5"/>
    <mergeCell ref="G2:K2"/>
    <mergeCell ref="G3:G5"/>
    <mergeCell ref="H3:H5"/>
    <mergeCell ref="I3:I5"/>
    <mergeCell ref="J3:J5"/>
    <mergeCell ref="K3:K5"/>
  </mergeCells>
  <phoneticPr fontId="13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54"/>
  <sheetViews>
    <sheetView view="pageBreakPreview" topLeftCell="A46" zoomScaleNormal="85" zoomScaleSheetLayoutView="100" workbookViewId="0">
      <selection activeCell="J18" sqref="J18"/>
    </sheetView>
  </sheetViews>
  <sheetFormatPr defaultRowHeight="13.5" x14ac:dyDescent="0.15"/>
  <cols>
    <col min="1" max="5" width="1.75" style="221" customWidth="1"/>
    <col min="6" max="6" width="19.375" style="221" customWidth="1"/>
    <col min="7" max="11" width="13.625" style="221" customWidth="1"/>
    <col min="12" max="16384" width="9" style="221"/>
  </cols>
  <sheetData>
    <row r="1" spans="1:11" ht="14.25" customHeight="1" thickBot="1" x14ac:dyDescent="0.2">
      <c r="A1" s="222" t="s">
        <v>383</v>
      </c>
      <c r="B1" s="223"/>
      <c r="C1" s="223"/>
      <c r="D1" s="223"/>
      <c r="E1" s="223"/>
      <c r="K1" s="224" t="s">
        <v>4</v>
      </c>
    </row>
    <row r="2" spans="1:11" x14ac:dyDescent="0.15">
      <c r="A2" s="398" t="s">
        <v>7</v>
      </c>
      <c r="B2" s="399"/>
      <c r="C2" s="399"/>
      <c r="D2" s="399"/>
      <c r="E2" s="399"/>
      <c r="F2" s="264"/>
      <c r="G2" s="383" t="s">
        <v>354</v>
      </c>
      <c r="H2" s="384"/>
      <c r="I2" s="384"/>
      <c r="J2" s="384"/>
      <c r="K2" s="385"/>
    </row>
    <row r="3" spans="1:11" s="266" customFormat="1" ht="13.5" customHeight="1" x14ac:dyDescent="0.15">
      <c r="A3" s="400"/>
      <c r="B3" s="401"/>
      <c r="C3" s="401"/>
      <c r="D3" s="401"/>
      <c r="E3" s="401"/>
      <c r="F3" s="265"/>
      <c r="G3" s="386" t="s">
        <v>355</v>
      </c>
      <c r="H3" s="389" t="s">
        <v>356</v>
      </c>
      <c r="I3" s="392" t="s">
        <v>357</v>
      </c>
      <c r="J3" s="392" t="s">
        <v>358</v>
      </c>
      <c r="K3" s="395" t="s">
        <v>359</v>
      </c>
    </row>
    <row r="4" spans="1:11" s="266" customFormat="1" x14ac:dyDescent="0.15">
      <c r="A4" s="400"/>
      <c r="B4" s="401"/>
      <c r="C4" s="401"/>
      <c r="D4" s="401"/>
      <c r="E4" s="401"/>
      <c r="F4" s="265"/>
      <c r="G4" s="387"/>
      <c r="H4" s="390"/>
      <c r="I4" s="393"/>
      <c r="J4" s="393"/>
      <c r="K4" s="396"/>
    </row>
    <row r="5" spans="1:11" s="266" customFormat="1" x14ac:dyDescent="0.15">
      <c r="A5" s="402"/>
      <c r="B5" s="403"/>
      <c r="C5" s="403"/>
      <c r="D5" s="403"/>
      <c r="E5" s="403"/>
      <c r="F5" s="267"/>
      <c r="G5" s="388"/>
      <c r="H5" s="391"/>
      <c r="I5" s="394"/>
      <c r="J5" s="394"/>
      <c r="K5" s="397"/>
    </row>
    <row r="6" spans="1:11" ht="13.5" customHeight="1" x14ac:dyDescent="0.15">
      <c r="A6" s="230" t="s">
        <v>299</v>
      </c>
      <c r="B6" s="231"/>
      <c r="C6" s="231"/>
      <c r="D6" s="231"/>
      <c r="E6" s="231"/>
      <c r="F6" s="231"/>
      <c r="G6" s="234">
        <f>G18-G7+G26</f>
        <v>67</v>
      </c>
      <c r="H6" s="262">
        <f>SUM(H18-H7)</f>
        <v>83</v>
      </c>
      <c r="I6" s="263">
        <f>SUM(G6:H6)</f>
        <v>150</v>
      </c>
      <c r="J6" s="263">
        <v>0</v>
      </c>
      <c r="K6" s="235">
        <f>SUM(I6:J6)</f>
        <v>150</v>
      </c>
    </row>
    <row r="7" spans="1:11" ht="13.5" customHeight="1" x14ac:dyDescent="0.15">
      <c r="A7" s="236"/>
      <c r="B7" s="237" t="s">
        <v>261</v>
      </c>
      <c r="C7" s="237"/>
      <c r="D7" s="237"/>
      <c r="E7" s="237"/>
      <c r="F7" s="237"/>
      <c r="G7" s="234">
        <f>SUM(G8,G13)</f>
        <v>3436</v>
      </c>
      <c r="H7" s="243">
        <f>SUM(H8,H13)</f>
        <v>194</v>
      </c>
      <c r="I7" s="241">
        <f>SUM(G7:H7)</f>
        <v>3630</v>
      </c>
      <c r="J7" s="241">
        <f>SUM(J8,J13)</f>
        <v>-164</v>
      </c>
      <c r="K7" s="242">
        <f t="shared" ref="K7:K14" si="0">SUM(I7:J7)</f>
        <v>3466</v>
      </c>
    </row>
    <row r="8" spans="1:11" ht="13.5" customHeight="1" x14ac:dyDescent="0.15">
      <c r="A8" s="236"/>
      <c r="B8" s="237"/>
      <c r="C8" s="237" t="s">
        <v>263</v>
      </c>
      <c r="D8" s="237"/>
      <c r="E8" s="237"/>
      <c r="F8" s="237"/>
      <c r="G8" s="234">
        <f>SUM(G9:G12)</f>
        <v>3357</v>
      </c>
      <c r="H8" s="243">
        <f>SUM(H9:H12)</f>
        <v>26</v>
      </c>
      <c r="I8" s="241">
        <f t="shared" ref="I8:I14" si="1">SUM(G8:H8)</f>
        <v>3383</v>
      </c>
      <c r="J8" s="241" t="s">
        <v>100</v>
      </c>
      <c r="K8" s="242">
        <f t="shared" si="0"/>
        <v>3383</v>
      </c>
    </row>
    <row r="9" spans="1:11" ht="13.5" customHeight="1" x14ac:dyDescent="0.15">
      <c r="A9" s="236"/>
      <c r="B9" s="237"/>
      <c r="C9" s="237"/>
      <c r="D9" s="237" t="s">
        <v>265</v>
      </c>
      <c r="E9" s="237"/>
      <c r="F9" s="237"/>
      <c r="G9" s="234">
        <v>343</v>
      </c>
      <c r="H9" s="243" t="s">
        <v>100</v>
      </c>
      <c r="I9" s="241">
        <f t="shared" si="1"/>
        <v>343</v>
      </c>
      <c r="J9" s="241" t="s">
        <v>100</v>
      </c>
      <c r="K9" s="242">
        <f t="shared" si="0"/>
        <v>343</v>
      </c>
    </row>
    <row r="10" spans="1:11" ht="13.5" customHeight="1" x14ac:dyDescent="0.15">
      <c r="A10" s="236"/>
      <c r="B10" s="237"/>
      <c r="C10" s="237"/>
      <c r="D10" s="237" t="s">
        <v>267</v>
      </c>
      <c r="E10" s="237"/>
      <c r="F10" s="237"/>
      <c r="G10" s="234">
        <v>2992</v>
      </c>
      <c r="H10" s="243">
        <v>26</v>
      </c>
      <c r="I10" s="241">
        <f t="shared" si="1"/>
        <v>3018</v>
      </c>
      <c r="J10" s="241" t="s">
        <v>100</v>
      </c>
      <c r="K10" s="242">
        <f t="shared" si="0"/>
        <v>3018</v>
      </c>
    </row>
    <row r="11" spans="1:11" ht="13.5" customHeight="1" x14ac:dyDescent="0.15">
      <c r="A11" s="230"/>
      <c r="B11" s="231"/>
      <c r="C11" s="231"/>
      <c r="D11" s="231" t="s">
        <v>269</v>
      </c>
      <c r="E11" s="231"/>
      <c r="F11" s="231"/>
      <c r="G11" s="234">
        <v>19</v>
      </c>
      <c r="H11" s="243" t="s">
        <v>100</v>
      </c>
      <c r="I11" s="241">
        <f t="shared" si="1"/>
        <v>19</v>
      </c>
      <c r="J11" s="241" t="s">
        <v>100</v>
      </c>
      <c r="K11" s="242">
        <f t="shared" si="0"/>
        <v>19</v>
      </c>
    </row>
    <row r="12" spans="1:11" ht="13.5" customHeight="1" x14ac:dyDescent="0.15">
      <c r="A12" s="236"/>
      <c r="B12" s="237"/>
      <c r="C12" s="237"/>
      <c r="D12" s="237" t="s">
        <v>271</v>
      </c>
      <c r="E12" s="237"/>
      <c r="F12" s="237"/>
      <c r="G12" s="234">
        <v>3</v>
      </c>
      <c r="H12" s="243" t="s">
        <v>100</v>
      </c>
      <c r="I12" s="241">
        <f t="shared" si="1"/>
        <v>3</v>
      </c>
      <c r="J12" s="241" t="s">
        <v>100</v>
      </c>
      <c r="K12" s="242">
        <f t="shared" si="0"/>
        <v>3</v>
      </c>
    </row>
    <row r="13" spans="1:11" ht="13.5" customHeight="1" x14ac:dyDescent="0.15">
      <c r="A13" s="230"/>
      <c r="B13" s="231"/>
      <c r="C13" s="231" t="s">
        <v>273</v>
      </c>
      <c r="D13" s="231"/>
      <c r="E13" s="231"/>
      <c r="F13" s="231"/>
      <c r="G13" s="234">
        <f>SUM(G14:G17)</f>
        <v>79</v>
      </c>
      <c r="H13" s="243">
        <f>SUM(H14:H17)</f>
        <v>168</v>
      </c>
      <c r="I13" s="241">
        <f t="shared" si="1"/>
        <v>247</v>
      </c>
      <c r="J13" s="241">
        <f>SUM(J14:J17)</f>
        <v>-164</v>
      </c>
      <c r="K13" s="242">
        <f t="shared" si="0"/>
        <v>83</v>
      </c>
    </row>
    <row r="14" spans="1:11" ht="13.5" customHeight="1" x14ac:dyDescent="0.15">
      <c r="A14" s="236"/>
      <c r="B14" s="237"/>
      <c r="C14" s="237"/>
      <c r="D14" s="237" t="s">
        <v>275</v>
      </c>
      <c r="E14" s="237"/>
      <c r="F14" s="237"/>
      <c r="G14" s="234">
        <v>75</v>
      </c>
      <c r="H14" s="243" t="s">
        <v>100</v>
      </c>
      <c r="I14" s="241">
        <f t="shared" si="1"/>
        <v>75</v>
      </c>
      <c r="J14" s="241" t="s">
        <v>100</v>
      </c>
      <c r="K14" s="242">
        <f t="shared" si="0"/>
        <v>75</v>
      </c>
    </row>
    <row r="15" spans="1:11" ht="13.5" customHeight="1" x14ac:dyDescent="0.15">
      <c r="A15" s="230"/>
      <c r="B15" s="231"/>
      <c r="C15" s="231"/>
      <c r="D15" s="231" t="s">
        <v>277</v>
      </c>
      <c r="E15" s="231"/>
      <c r="F15" s="231"/>
      <c r="G15" s="234" t="s">
        <v>100</v>
      </c>
      <c r="H15" s="243" t="s">
        <v>100</v>
      </c>
      <c r="I15" s="241" t="s">
        <v>100</v>
      </c>
      <c r="J15" s="241" t="s">
        <v>100</v>
      </c>
      <c r="K15" s="242" t="s">
        <v>100</v>
      </c>
    </row>
    <row r="16" spans="1:11" ht="13.5" customHeight="1" x14ac:dyDescent="0.15">
      <c r="A16" s="236"/>
      <c r="B16" s="237"/>
      <c r="C16" s="237"/>
      <c r="D16" s="237" t="s">
        <v>279</v>
      </c>
      <c r="E16" s="237"/>
      <c r="F16" s="237"/>
      <c r="G16" s="234" t="s">
        <v>100</v>
      </c>
      <c r="H16" s="243">
        <v>164</v>
      </c>
      <c r="I16" s="241">
        <f t="shared" ref="I16:I19" si="2">SUM(G16:H16)</f>
        <v>164</v>
      </c>
      <c r="J16" s="241">
        <v>-164</v>
      </c>
      <c r="K16" s="242">
        <f t="shared" ref="K16:K19" si="3">SUM(I16:J16)</f>
        <v>0</v>
      </c>
    </row>
    <row r="17" spans="1:11" ht="13.5" customHeight="1" x14ac:dyDescent="0.15">
      <c r="A17" s="230"/>
      <c r="B17" s="231"/>
      <c r="C17" s="231"/>
      <c r="D17" s="231" t="s">
        <v>271</v>
      </c>
      <c r="E17" s="231"/>
      <c r="F17" s="231"/>
      <c r="G17" s="234">
        <v>4</v>
      </c>
      <c r="H17" s="243">
        <v>4</v>
      </c>
      <c r="I17" s="241">
        <f t="shared" si="2"/>
        <v>8</v>
      </c>
      <c r="J17" s="241" t="s">
        <v>100</v>
      </c>
      <c r="K17" s="242">
        <f t="shared" si="3"/>
        <v>8</v>
      </c>
    </row>
    <row r="18" spans="1:11" ht="13.5" customHeight="1" x14ac:dyDescent="0.15">
      <c r="A18" s="236"/>
      <c r="B18" s="237" t="s">
        <v>282</v>
      </c>
      <c r="C18" s="237"/>
      <c r="D18" s="237"/>
      <c r="E18" s="237"/>
      <c r="F18" s="237"/>
      <c r="G18" s="234">
        <f>SUM(G19:G22)</f>
        <v>3503</v>
      </c>
      <c r="H18" s="243">
        <f>SUM(H19:H22)</f>
        <v>277</v>
      </c>
      <c r="I18" s="241">
        <f t="shared" si="2"/>
        <v>3780</v>
      </c>
      <c r="J18" s="241">
        <f>SUM(J19:J22)</f>
        <v>-164</v>
      </c>
      <c r="K18" s="242">
        <f t="shared" si="3"/>
        <v>3616</v>
      </c>
    </row>
    <row r="19" spans="1:11" ht="13.5" customHeight="1" x14ac:dyDescent="0.15">
      <c r="A19" s="230"/>
      <c r="B19" s="231"/>
      <c r="C19" s="231" t="s">
        <v>284</v>
      </c>
      <c r="D19" s="231"/>
      <c r="E19" s="231"/>
      <c r="F19" s="231"/>
      <c r="G19" s="234">
        <v>2815</v>
      </c>
      <c r="H19" s="243" t="s">
        <v>100</v>
      </c>
      <c r="I19" s="241">
        <f t="shared" si="2"/>
        <v>2815</v>
      </c>
      <c r="J19" s="241">
        <v>-164</v>
      </c>
      <c r="K19" s="242">
        <f t="shared" si="3"/>
        <v>2651</v>
      </c>
    </row>
    <row r="20" spans="1:11" ht="13.5" customHeight="1" x14ac:dyDescent="0.15">
      <c r="A20" s="236"/>
      <c r="B20" s="237"/>
      <c r="C20" s="237" t="s">
        <v>286</v>
      </c>
      <c r="D20" s="237"/>
      <c r="E20" s="237"/>
      <c r="F20" s="237"/>
      <c r="G20" s="234" t="s">
        <v>100</v>
      </c>
      <c r="H20" s="243" t="s">
        <v>100</v>
      </c>
      <c r="I20" s="241" t="s">
        <v>100</v>
      </c>
      <c r="J20" s="241" t="s">
        <v>100</v>
      </c>
      <c r="K20" s="242" t="s">
        <v>100</v>
      </c>
    </row>
    <row r="21" spans="1:11" ht="13.5" customHeight="1" x14ac:dyDescent="0.15">
      <c r="A21" s="230"/>
      <c r="B21" s="231"/>
      <c r="C21" s="231" t="s">
        <v>288</v>
      </c>
      <c r="D21" s="231"/>
      <c r="E21" s="231"/>
      <c r="F21" s="231"/>
      <c r="G21" s="234">
        <v>573</v>
      </c>
      <c r="H21" s="243" t="s">
        <v>100</v>
      </c>
      <c r="I21" s="241">
        <f t="shared" ref="I21:I22" si="4">SUM(G21:H21)</f>
        <v>573</v>
      </c>
      <c r="J21" s="241" t="s">
        <v>100</v>
      </c>
      <c r="K21" s="242">
        <f t="shared" ref="K21:K22" si="5">SUM(I21:J21)</f>
        <v>573</v>
      </c>
    </row>
    <row r="22" spans="1:11" ht="13.5" customHeight="1" x14ac:dyDescent="0.15">
      <c r="A22" s="236"/>
      <c r="B22" s="237"/>
      <c r="C22" s="237" t="s">
        <v>290</v>
      </c>
      <c r="D22" s="237"/>
      <c r="E22" s="237"/>
      <c r="F22" s="237"/>
      <c r="G22" s="234">
        <v>115</v>
      </c>
      <c r="H22" s="243">
        <v>277</v>
      </c>
      <c r="I22" s="241">
        <f t="shared" si="4"/>
        <v>392</v>
      </c>
      <c r="J22" s="241" t="s">
        <v>100</v>
      </c>
      <c r="K22" s="242">
        <f t="shared" si="5"/>
        <v>392</v>
      </c>
    </row>
    <row r="23" spans="1:11" ht="13.5" customHeight="1" x14ac:dyDescent="0.15">
      <c r="A23" s="230"/>
      <c r="B23" s="231" t="s">
        <v>292</v>
      </c>
      <c r="C23" s="231"/>
      <c r="D23" s="231"/>
      <c r="E23" s="231"/>
      <c r="F23" s="231"/>
      <c r="G23" s="234" t="s">
        <v>100</v>
      </c>
      <c r="H23" s="243" t="s">
        <v>100</v>
      </c>
      <c r="I23" s="241" t="s">
        <v>100</v>
      </c>
      <c r="J23" s="241" t="s">
        <v>100</v>
      </c>
      <c r="K23" s="242" t="s">
        <v>100</v>
      </c>
    </row>
    <row r="24" spans="1:11" ht="13.5" customHeight="1" x14ac:dyDescent="0.15">
      <c r="A24" s="236"/>
      <c r="B24" s="237"/>
      <c r="C24" s="237" t="s">
        <v>294</v>
      </c>
      <c r="D24" s="237"/>
      <c r="E24" s="237"/>
      <c r="F24" s="237"/>
      <c r="G24" s="234" t="s">
        <v>100</v>
      </c>
      <c r="H24" s="243" t="s">
        <v>100</v>
      </c>
      <c r="I24" s="241" t="s">
        <v>100</v>
      </c>
      <c r="J24" s="241" t="s">
        <v>100</v>
      </c>
      <c r="K24" s="242" t="s">
        <v>100</v>
      </c>
    </row>
    <row r="25" spans="1:11" ht="13.5" customHeight="1" x14ac:dyDescent="0.15">
      <c r="A25" s="236"/>
      <c r="B25" s="237"/>
      <c r="C25" s="237" t="s">
        <v>271</v>
      </c>
      <c r="D25" s="237"/>
      <c r="E25" s="237"/>
      <c r="F25" s="237"/>
      <c r="G25" s="234" t="s">
        <v>100</v>
      </c>
      <c r="H25" s="243" t="s">
        <v>100</v>
      </c>
      <c r="I25" s="241" t="s">
        <v>100</v>
      </c>
      <c r="J25" s="241" t="s">
        <v>100</v>
      </c>
      <c r="K25" s="242" t="s">
        <v>100</v>
      </c>
    </row>
    <row r="26" spans="1:11" ht="13.5" customHeight="1" x14ac:dyDescent="0.15">
      <c r="A26" s="252"/>
      <c r="B26" s="253" t="s">
        <v>297</v>
      </c>
      <c r="C26" s="253"/>
      <c r="D26" s="253"/>
      <c r="E26" s="253"/>
      <c r="F26" s="253"/>
      <c r="G26" s="285">
        <v>0</v>
      </c>
      <c r="H26" s="286" t="s">
        <v>100</v>
      </c>
      <c r="I26" s="241">
        <f>SUM(G26:H26)</f>
        <v>0</v>
      </c>
      <c r="J26" s="273" t="s">
        <v>100</v>
      </c>
      <c r="K26" s="242">
        <f>SUM(I26:J26)</f>
        <v>0</v>
      </c>
    </row>
    <row r="27" spans="1:11" ht="13.5" customHeight="1" x14ac:dyDescent="0.15">
      <c r="A27" s="287" t="s">
        <v>323</v>
      </c>
      <c r="B27" s="288"/>
      <c r="C27" s="288"/>
      <c r="D27" s="288"/>
      <c r="E27" s="288"/>
      <c r="F27" s="288"/>
      <c r="G27" s="289">
        <f>G34-G28</f>
        <v>-439</v>
      </c>
      <c r="H27" s="290">
        <f>-H28</f>
        <v>-21</v>
      </c>
      <c r="I27" s="275">
        <f>SUM(G27:H27)</f>
        <v>-460</v>
      </c>
      <c r="J27" s="275" t="s">
        <v>251</v>
      </c>
      <c r="K27" s="276">
        <f>SUM(I27:J27)</f>
        <v>-460</v>
      </c>
    </row>
    <row r="28" spans="1:11" ht="13.5" customHeight="1" x14ac:dyDescent="0.15">
      <c r="A28" s="236"/>
      <c r="B28" s="237" t="s">
        <v>302</v>
      </c>
      <c r="C28" s="237"/>
      <c r="D28" s="237"/>
      <c r="E28" s="237"/>
      <c r="F28" s="237"/>
      <c r="G28" s="234">
        <f>SUM(G29:G33)</f>
        <v>563</v>
      </c>
      <c r="H28" s="243">
        <f>SUM(H29:H33)</f>
        <v>21</v>
      </c>
      <c r="I28" s="241">
        <f>SUM(G28:H28)</f>
        <v>584</v>
      </c>
      <c r="J28" s="241" t="s">
        <v>251</v>
      </c>
      <c r="K28" s="242">
        <f t="shared" ref="K28:K30" si="6">SUM(I28:J28)</f>
        <v>584</v>
      </c>
    </row>
    <row r="29" spans="1:11" ht="13.5" customHeight="1" x14ac:dyDescent="0.15">
      <c r="A29" s="236"/>
      <c r="B29" s="237"/>
      <c r="C29" s="237" t="s">
        <v>304</v>
      </c>
      <c r="D29" s="237"/>
      <c r="E29" s="237"/>
      <c r="F29" s="237"/>
      <c r="G29" s="234">
        <v>323</v>
      </c>
      <c r="H29" s="243">
        <v>21</v>
      </c>
      <c r="I29" s="241">
        <f t="shared" ref="I29:I30" si="7">SUM(G29:H29)</f>
        <v>344</v>
      </c>
      <c r="J29" s="241" t="s">
        <v>100</v>
      </c>
      <c r="K29" s="242">
        <f t="shared" si="6"/>
        <v>344</v>
      </c>
    </row>
    <row r="30" spans="1:11" ht="13.5" customHeight="1" x14ac:dyDescent="0.15">
      <c r="A30" s="236"/>
      <c r="B30" s="237"/>
      <c r="C30" s="237" t="s">
        <v>306</v>
      </c>
      <c r="D30" s="237"/>
      <c r="E30" s="237"/>
      <c r="F30" s="237"/>
      <c r="G30" s="234">
        <v>240</v>
      </c>
      <c r="H30" s="243" t="s">
        <v>100</v>
      </c>
      <c r="I30" s="241">
        <f t="shared" si="7"/>
        <v>240</v>
      </c>
      <c r="J30" s="241" t="s">
        <v>251</v>
      </c>
      <c r="K30" s="242">
        <f t="shared" si="6"/>
        <v>240</v>
      </c>
    </row>
    <row r="31" spans="1:11" ht="13.5" customHeight="1" x14ac:dyDescent="0.15">
      <c r="A31" s="236"/>
      <c r="B31" s="237"/>
      <c r="C31" s="237" t="s">
        <v>308</v>
      </c>
      <c r="D31" s="237"/>
      <c r="E31" s="237"/>
      <c r="F31" s="237"/>
      <c r="G31" s="234" t="s">
        <v>100</v>
      </c>
      <c r="H31" s="243" t="s">
        <v>100</v>
      </c>
      <c r="I31" s="241" t="s">
        <v>100</v>
      </c>
      <c r="J31" s="241" t="s">
        <v>100</v>
      </c>
      <c r="K31" s="242" t="s">
        <v>100</v>
      </c>
    </row>
    <row r="32" spans="1:11" ht="13.5" customHeight="1" x14ac:dyDescent="0.15">
      <c r="A32" s="236"/>
      <c r="B32" s="237"/>
      <c r="C32" s="237" t="s">
        <v>310</v>
      </c>
      <c r="D32" s="237"/>
      <c r="E32" s="237"/>
      <c r="F32" s="237"/>
      <c r="G32" s="234" t="s">
        <v>100</v>
      </c>
      <c r="H32" s="243" t="s">
        <v>100</v>
      </c>
      <c r="I32" s="241" t="s">
        <v>100</v>
      </c>
      <c r="J32" s="241" t="s">
        <v>100</v>
      </c>
      <c r="K32" s="242" t="s">
        <v>100</v>
      </c>
    </row>
    <row r="33" spans="1:11" ht="13.5" customHeight="1" x14ac:dyDescent="0.15">
      <c r="A33" s="236"/>
      <c r="B33" s="237"/>
      <c r="C33" s="237" t="s">
        <v>271</v>
      </c>
      <c r="D33" s="237"/>
      <c r="E33" s="237"/>
      <c r="F33" s="237"/>
      <c r="G33" s="234" t="s">
        <v>100</v>
      </c>
      <c r="H33" s="243" t="s">
        <v>100</v>
      </c>
      <c r="I33" s="241" t="s">
        <v>100</v>
      </c>
      <c r="J33" s="241" t="s">
        <v>100</v>
      </c>
      <c r="K33" s="242" t="s">
        <v>100</v>
      </c>
    </row>
    <row r="34" spans="1:11" ht="13.5" customHeight="1" x14ac:dyDescent="0.15">
      <c r="A34" s="236"/>
      <c r="B34" s="237" t="s">
        <v>313</v>
      </c>
      <c r="C34" s="237"/>
      <c r="D34" s="237"/>
      <c r="E34" s="237"/>
      <c r="F34" s="237"/>
      <c r="G34" s="234">
        <f>SUM(G35:G39)</f>
        <v>124</v>
      </c>
      <c r="H34" s="243" t="s">
        <v>100</v>
      </c>
      <c r="I34" s="241">
        <f t="shared" ref="I34:I35" si="8">SUM(G34:H34)</f>
        <v>124</v>
      </c>
      <c r="J34" s="241" t="s">
        <v>100</v>
      </c>
      <c r="K34" s="242">
        <f t="shared" ref="K34:K35" si="9">SUM(I34:J34)</f>
        <v>124</v>
      </c>
    </row>
    <row r="35" spans="1:11" ht="13.5" customHeight="1" x14ac:dyDescent="0.15">
      <c r="A35" s="236"/>
      <c r="B35" s="237"/>
      <c r="C35" s="237" t="s">
        <v>286</v>
      </c>
      <c r="D35" s="237"/>
      <c r="E35" s="237"/>
      <c r="F35" s="237"/>
      <c r="G35" s="234">
        <v>0</v>
      </c>
      <c r="H35" s="243" t="s">
        <v>100</v>
      </c>
      <c r="I35" s="241">
        <f t="shared" si="8"/>
        <v>0</v>
      </c>
      <c r="J35" s="241" t="s">
        <v>100</v>
      </c>
      <c r="K35" s="242">
        <f t="shared" si="9"/>
        <v>0</v>
      </c>
    </row>
    <row r="36" spans="1:11" ht="13.5" customHeight="1" x14ac:dyDescent="0.15">
      <c r="A36" s="236"/>
      <c r="B36" s="237"/>
      <c r="C36" s="237" t="s">
        <v>316</v>
      </c>
      <c r="D36" s="237"/>
      <c r="E36" s="237"/>
      <c r="F36" s="237"/>
      <c r="G36" s="234" t="s">
        <v>100</v>
      </c>
      <c r="H36" s="243" t="s">
        <v>100</v>
      </c>
      <c r="I36" s="241" t="s">
        <v>100</v>
      </c>
      <c r="J36" s="241" t="s">
        <v>100</v>
      </c>
      <c r="K36" s="242" t="s">
        <v>100</v>
      </c>
    </row>
    <row r="37" spans="1:11" ht="13.5" customHeight="1" x14ac:dyDescent="0.15">
      <c r="A37" s="236"/>
      <c r="B37" s="237"/>
      <c r="C37" s="237" t="s">
        <v>318</v>
      </c>
      <c r="D37" s="237"/>
      <c r="E37" s="237"/>
      <c r="F37" s="237"/>
      <c r="G37" s="234" t="s">
        <v>100</v>
      </c>
      <c r="H37" s="243" t="s">
        <v>100</v>
      </c>
      <c r="I37" s="241" t="s">
        <v>100</v>
      </c>
      <c r="J37" s="241" t="s">
        <v>100</v>
      </c>
      <c r="K37" s="242" t="s">
        <v>100</v>
      </c>
    </row>
    <row r="38" spans="1:11" ht="13.5" customHeight="1" x14ac:dyDescent="0.15">
      <c r="A38" s="236"/>
      <c r="B38" s="237"/>
      <c r="C38" s="237" t="s">
        <v>320</v>
      </c>
      <c r="D38" s="237"/>
      <c r="E38" s="237"/>
      <c r="F38" s="237"/>
      <c r="G38" s="234">
        <v>1</v>
      </c>
      <c r="H38" s="243" t="s">
        <v>100</v>
      </c>
      <c r="I38" s="241">
        <f t="shared" ref="I38:K53" si="10">SUM(G38:H38)</f>
        <v>1</v>
      </c>
      <c r="J38" s="241" t="s">
        <v>100</v>
      </c>
      <c r="K38" s="242">
        <f t="shared" ref="K38:K42" si="11">SUM(I38:J38)</f>
        <v>1</v>
      </c>
    </row>
    <row r="39" spans="1:11" ht="13.5" customHeight="1" x14ac:dyDescent="0.15">
      <c r="A39" s="269"/>
      <c r="B39" s="270"/>
      <c r="C39" s="270" t="s">
        <v>290</v>
      </c>
      <c r="D39" s="270"/>
      <c r="E39" s="270"/>
      <c r="F39" s="270"/>
      <c r="G39" s="291">
        <v>123</v>
      </c>
      <c r="H39" s="272" t="s">
        <v>100</v>
      </c>
      <c r="I39" s="273">
        <f t="shared" si="10"/>
        <v>123</v>
      </c>
      <c r="J39" s="273" t="s">
        <v>100</v>
      </c>
      <c r="K39" s="274">
        <f t="shared" si="11"/>
        <v>123</v>
      </c>
    </row>
    <row r="40" spans="1:11" ht="13.5" customHeight="1" x14ac:dyDescent="0.15">
      <c r="A40" s="260" t="s">
        <v>336</v>
      </c>
      <c r="B40" s="261"/>
      <c r="C40" s="261"/>
      <c r="D40" s="261"/>
      <c r="E40" s="261"/>
      <c r="F40" s="261"/>
      <c r="G40" s="234">
        <f>G44-G41</f>
        <v>-40</v>
      </c>
      <c r="H40" s="262" t="s">
        <v>100</v>
      </c>
      <c r="I40" s="275">
        <f t="shared" si="10"/>
        <v>-40</v>
      </c>
      <c r="J40" s="275" t="s">
        <v>100</v>
      </c>
      <c r="K40" s="276">
        <f t="shared" si="11"/>
        <v>-40</v>
      </c>
    </row>
    <row r="41" spans="1:11" ht="13.5" customHeight="1" x14ac:dyDescent="0.15">
      <c r="A41" s="236"/>
      <c r="B41" s="237" t="s">
        <v>326</v>
      </c>
      <c r="C41" s="237"/>
      <c r="D41" s="237"/>
      <c r="E41" s="237"/>
      <c r="F41" s="237"/>
      <c r="G41" s="234">
        <f>SUM(G42:G43)</f>
        <v>200</v>
      </c>
      <c r="H41" s="243" t="s">
        <v>100</v>
      </c>
      <c r="I41" s="241">
        <f t="shared" si="10"/>
        <v>200</v>
      </c>
      <c r="J41" s="241" t="s">
        <v>100</v>
      </c>
      <c r="K41" s="242">
        <f t="shared" si="11"/>
        <v>200</v>
      </c>
    </row>
    <row r="42" spans="1:11" ht="13.5" customHeight="1" x14ac:dyDescent="0.15">
      <c r="A42" s="236"/>
      <c r="B42" s="237"/>
      <c r="C42" s="237" t="s">
        <v>384</v>
      </c>
      <c r="D42" s="237"/>
      <c r="E42" s="237"/>
      <c r="F42" s="237"/>
      <c r="G42" s="234">
        <v>200</v>
      </c>
      <c r="H42" s="243" t="s">
        <v>100</v>
      </c>
      <c r="I42" s="241">
        <f t="shared" si="10"/>
        <v>200</v>
      </c>
      <c r="J42" s="241" t="s">
        <v>100</v>
      </c>
      <c r="K42" s="242">
        <f t="shared" si="11"/>
        <v>200</v>
      </c>
    </row>
    <row r="43" spans="1:11" ht="13.5" customHeight="1" x14ac:dyDescent="0.15">
      <c r="A43" s="236"/>
      <c r="B43" s="237"/>
      <c r="C43" s="237" t="s">
        <v>271</v>
      </c>
      <c r="D43" s="237"/>
      <c r="E43" s="237"/>
      <c r="F43" s="237"/>
      <c r="G43" s="234" t="s">
        <v>100</v>
      </c>
      <c r="H43" s="243" t="s">
        <v>100</v>
      </c>
      <c r="I43" s="241" t="s">
        <v>100</v>
      </c>
      <c r="J43" s="241" t="s">
        <v>100</v>
      </c>
      <c r="K43" s="242" t="s">
        <v>100</v>
      </c>
    </row>
    <row r="44" spans="1:11" ht="13.5" customHeight="1" x14ac:dyDescent="0.15">
      <c r="A44" s="236"/>
      <c r="B44" s="237" t="s">
        <v>331</v>
      </c>
      <c r="C44" s="237"/>
      <c r="D44" s="237"/>
      <c r="E44" s="237"/>
      <c r="F44" s="237"/>
      <c r="G44" s="234">
        <f>SUM(G45:G46)</f>
        <v>160</v>
      </c>
      <c r="H44" s="243" t="s">
        <v>100</v>
      </c>
      <c r="I44" s="241">
        <f t="shared" si="10"/>
        <v>160</v>
      </c>
      <c r="J44" s="241" t="s">
        <v>100</v>
      </c>
      <c r="K44" s="242">
        <f t="shared" si="10"/>
        <v>160</v>
      </c>
    </row>
    <row r="45" spans="1:11" ht="13.5" customHeight="1" x14ac:dyDescent="0.15">
      <c r="A45" s="236"/>
      <c r="B45" s="237"/>
      <c r="C45" s="237" t="s">
        <v>385</v>
      </c>
      <c r="D45" s="237"/>
      <c r="E45" s="237"/>
      <c r="F45" s="237"/>
      <c r="G45" s="234">
        <v>40</v>
      </c>
      <c r="H45" s="243" t="s">
        <v>100</v>
      </c>
      <c r="I45" s="241">
        <f t="shared" si="10"/>
        <v>40</v>
      </c>
      <c r="J45" s="241" t="s">
        <v>100</v>
      </c>
      <c r="K45" s="242">
        <f t="shared" si="10"/>
        <v>40</v>
      </c>
    </row>
    <row r="46" spans="1:11" ht="13.5" customHeight="1" x14ac:dyDescent="0.15">
      <c r="A46" s="252"/>
      <c r="B46" s="253"/>
      <c r="C46" s="253" t="s">
        <v>290</v>
      </c>
      <c r="D46" s="253"/>
      <c r="E46" s="253"/>
      <c r="F46" s="253"/>
      <c r="G46" s="285">
        <v>120</v>
      </c>
      <c r="H46" s="286" t="s">
        <v>100</v>
      </c>
      <c r="I46" s="273">
        <f t="shared" si="10"/>
        <v>120</v>
      </c>
      <c r="J46" s="273" t="s">
        <v>100</v>
      </c>
      <c r="K46" s="274">
        <f t="shared" si="10"/>
        <v>120</v>
      </c>
    </row>
    <row r="47" spans="1:11" ht="13.5" customHeight="1" x14ac:dyDescent="0.15">
      <c r="A47" s="287" t="s">
        <v>338</v>
      </c>
      <c r="B47" s="288"/>
      <c r="C47" s="288"/>
      <c r="D47" s="288"/>
      <c r="E47" s="288"/>
      <c r="F47" s="288"/>
      <c r="G47" s="289">
        <f>G6+G27+G40</f>
        <v>-412</v>
      </c>
      <c r="H47" s="290">
        <f>H6+H27</f>
        <v>62</v>
      </c>
      <c r="I47" s="275">
        <f t="shared" si="10"/>
        <v>-350</v>
      </c>
      <c r="J47" s="275">
        <v>0</v>
      </c>
      <c r="K47" s="276">
        <f t="shared" si="10"/>
        <v>-350</v>
      </c>
    </row>
    <row r="48" spans="1:11" ht="13.5" customHeight="1" x14ac:dyDescent="0.15">
      <c r="A48" s="236" t="s">
        <v>340</v>
      </c>
      <c r="B48" s="237"/>
      <c r="C48" s="237"/>
      <c r="D48" s="237"/>
      <c r="E48" s="237"/>
      <c r="F48" s="237"/>
      <c r="G48" s="234">
        <v>618</v>
      </c>
      <c r="H48" s="243">
        <v>30</v>
      </c>
      <c r="I48" s="241">
        <f t="shared" si="10"/>
        <v>648</v>
      </c>
      <c r="J48" s="241" t="s">
        <v>100</v>
      </c>
      <c r="K48" s="242">
        <f t="shared" si="10"/>
        <v>648</v>
      </c>
    </row>
    <row r="49" spans="1:11" ht="13.5" customHeight="1" x14ac:dyDescent="0.15">
      <c r="A49" s="236" t="s">
        <v>341</v>
      </c>
      <c r="B49" s="237"/>
      <c r="C49" s="237"/>
      <c r="D49" s="237"/>
      <c r="E49" s="237"/>
      <c r="F49" s="237"/>
      <c r="G49" s="244"/>
      <c r="H49" s="245"/>
      <c r="I49" s="246"/>
      <c r="J49" s="246"/>
      <c r="K49" s="247"/>
    </row>
    <row r="50" spans="1:11" ht="13.5" customHeight="1" x14ac:dyDescent="0.15">
      <c r="A50" s="269" t="s">
        <v>343</v>
      </c>
      <c r="B50" s="270"/>
      <c r="C50" s="270"/>
      <c r="D50" s="270"/>
      <c r="E50" s="270"/>
      <c r="F50" s="270"/>
      <c r="G50" s="291">
        <f>G48+G47</f>
        <v>206</v>
      </c>
      <c r="H50" s="272">
        <f>H47+H48</f>
        <v>92</v>
      </c>
      <c r="I50" s="283">
        <f t="shared" si="10"/>
        <v>298</v>
      </c>
      <c r="J50" s="283">
        <v>0</v>
      </c>
      <c r="K50" s="284">
        <f t="shared" si="10"/>
        <v>298</v>
      </c>
    </row>
    <row r="51" spans="1:11" ht="13.5" customHeight="1" x14ac:dyDescent="0.15">
      <c r="A51" s="260" t="s">
        <v>345</v>
      </c>
      <c r="B51" s="261"/>
      <c r="C51" s="261"/>
      <c r="D51" s="261"/>
      <c r="E51" s="261"/>
      <c r="F51" s="261"/>
      <c r="G51" s="234">
        <v>8</v>
      </c>
      <c r="H51" s="262" t="s">
        <v>100</v>
      </c>
      <c r="I51" s="263">
        <f t="shared" si="10"/>
        <v>8</v>
      </c>
      <c r="J51" s="263" t="s">
        <v>100</v>
      </c>
      <c r="K51" s="235">
        <f t="shared" si="10"/>
        <v>8</v>
      </c>
    </row>
    <row r="52" spans="1:11" ht="13.5" customHeight="1" x14ac:dyDescent="0.15">
      <c r="A52" s="236" t="s">
        <v>347</v>
      </c>
      <c r="B52" s="237"/>
      <c r="C52" s="237"/>
      <c r="D52" s="237"/>
      <c r="E52" s="237"/>
      <c r="F52" s="237"/>
      <c r="G52" s="234">
        <v>-4</v>
      </c>
      <c r="H52" s="243" t="s">
        <v>100</v>
      </c>
      <c r="I52" s="241">
        <f t="shared" si="10"/>
        <v>-4</v>
      </c>
      <c r="J52" s="241" t="s">
        <v>100</v>
      </c>
      <c r="K52" s="242">
        <f t="shared" si="10"/>
        <v>-4</v>
      </c>
    </row>
    <row r="53" spans="1:11" ht="13.5" customHeight="1" x14ac:dyDescent="0.15">
      <c r="A53" s="236" t="s">
        <v>349</v>
      </c>
      <c r="B53" s="237"/>
      <c r="C53" s="237"/>
      <c r="D53" s="237"/>
      <c r="E53" s="237"/>
      <c r="F53" s="237"/>
      <c r="G53" s="234">
        <f>G51+G52</f>
        <v>4</v>
      </c>
      <c r="H53" s="243" t="s">
        <v>100</v>
      </c>
      <c r="I53" s="241">
        <f t="shared" si="10"/>
        <v>4</v>
      </c>
      <c r="J53" s="241" t="s">
        <v>100</v>
      </c>
      <c r="K53" s="242">
        <f t="shared" si="10"/>
        <v>4</v>
      </c>
    </row>
    <row r="54" spans="1:11" ht="13.5" customHeight="1" thickBot="1" x14ac:dyDescent="0.2">
      <c r="A54" s="254" t="s">
        <v>351</v>
      </c>
      <c r="B54" s="255"/>
      <c r="C54" s="255"/>
      <c r="D54" s="255"/>
      <c r="E54" s="255"/>
      <c r="F54" s="255"/>
      <c r="G54" s="277">
        <f>G50+G53</f>
        <v>210</v>
      </c>
      <c r="H54" s="278">
        <f>H50</f>
        <v>92</v>
      </c>
      <c r="I54" s="279">
        <f t="shared" ref="I54" si="12">SUM(G54:H54)</f>
        <v>302</v>
      </c>
      <c r="J54" s="279">
        <v>0</v>
      </c>
      <c r="K54" s="280">
        <f t="shared" ref="K54" si="13">SUM(I54:J54)</f>
        <v>302</v>
      </c>
    </row>
  </sheetData>
  <mergeCells count="7">
    <mergeCell ref="A2:E5"/>
    <mergeCell ref="G2:K2"/>
    <mergeCell ref="G3:G5"/>
    <mergeCell ref="H3:H5"/>
    <mergeCell ref="I3:I5"/>
    <mergeCell ref="J3:J5"/>
    <mergeCell ref="K3:K5"/>
  </mergeCells>
  <phoneticPr fontId="13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  <colBreaks count="2" manualBreakCount="2">
    <brk id="1" max="1048575" man="1"/>
    <brk id="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AB74"/>
  <sheetViews>
    <sheetView showGridLines="0" view="pageBreakPreview" topLeftCell="C49" zoomScale="90" zoomScaleNormal="85" zoomScaleSheetLayoutView="90" workbookViewId="0">
      <selection activeCell="E65" sqref="E65"/>
    </sheetView>
  </sheetViews>
  <sheetFormatPr defaultRowHeight="12.75" x14ac:dyDescent="0.15"/>
  <cols>
    <col min="1" max="2" width="0" style="9" hidden="1" customWidth="1"/>
    <col min="3" max="3" width="0.625" style="11" customWidth="1"/>
    <col min="4" max="14" width="2.125" style="11" customWidth="1"/>
    <col min="15" max="15" width="6" style="11" customWidth="1"/>
    <col min="16" max="16" width="22.375" style="11" customWidth="1"/>
    <col min="17" max="17" width="3.375" style="11" bestFit="1" customWidth="1"/>
    <col min="18" max="19" width="2.125" style="11" customWidth="1"/>
    <col min="20" max="24" width="3.875" style="11" customWidth="1"/>
    <col min="25" max="25" width="3.125" style="11" customWidth="1"/>
    <col min="26" max="26" width="24.125" style="11" bestFit="1" customWidth="1"/>
    <col min="27" max="27" width="3.125" style="11" customWidth="1"/>
    <col min="28" max="28" width="0.625" style="11" customWidth="1"/>
    <col min="29" max="16384" width="9" style="11"/>
  </cols>
  <sheetData>
    <row r="1" spans="1:28" x14ac:dyDescent="0.15">
      <c r="D1" s="3" t="s">
        <v>386</v>
      </c>
      <c r="E1" s="2"/>
      <c r="F1" s="2"/>
      <c r="G1" s="2"/>
      <c r="H1" s="2"/>
      <c r="I1" s="4"/>
      <c r="J1" s="4"/>
      <c r="K1" s="4"/>
      <c r="L1" s="4"/>
      <c r="M1" s="4"/>
      <c r="N1" s="4"/>
      <c r="O1" s="5"/>
      <c r="P1" s="6"/>
      <c r="Q1" s="6"/>
      <c r="R1" s="6"/>
      <c r="S1" s="6"/>
      <c r="T1" s="6"/>
      <c r="U1" s="6"/>
      <c r="V1" s="6"/>
      <c r="W1" s="6"/>
      <c r="X1" s="6"/>
      <c r="Y1" s="6"/>
      <c r="Z1" s="410" t="s">
        <v>387</v>
      </c>
      <c r="AA1" s="410"/>
    </row>
    <row r="2" spans="1:28" s="8" customFormat="1" ht="13.5" x14ac:dyDescent="0.15">
      <c r="A2" s="1"/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5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8" ht="23.25" customHeight="1" x14ac:dyDescent="0.25">
      <c r="C3" s="10"/>
      <c r="D3" s="317" t="s">
        <v>2</v>
      </c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</row>
    <row r="4" spans="1:28" ht="21" customHeight="1" x14ac:dyDescent="0.15">
      <c r="D4" s="318" t="s">
        <v>388</v>
      </c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</row>
    <row r="5" spans="1:28" s="13" customFormat="1" ht="16.5" customHeight="1" thickBot="1" x14ac:dyDescent="0.2">
      <c r="A5" s="12"/>
      <c r="B5" s="12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 t="s">
        <v>4</v>
      </c>
      <c r="AB5" s="15"/>
    </row>
    <row r="6" spans="1:28" s="18" customFormat="1" ht="14.25" customHeight="1" thickBot="1" x14ac:dyDescent="0.2">
      <c r="A6" s="17" t="s">
        <v>5</v>
      </c>
      <c r="B6" s="17" t="s">
        <v>6</v>
      </c>
      <c r="D6" s="314" t="s">
        <v>7</v>
      </c>
      <c r="E6" s="315"/>
      <c r="F6" s="315"/>
      <c r="G6" s="315"/>
      <c r="H6" s="315"/>
      <c r="I6" s="315"/>
      <c r="J6" s="315"/>
      <c r="K6" s="319"/>
      <c r="L6" s="319"/>
      <c r="M6" s="319"/>
      <c r="N6" s="319"/>
      <c r="O6" s="319"/>
      <c r="P6" s="320" t="s">
        <v>8</v>
      </c>
      <c r="Q6" s="321"/>
      <c r="R6" s="315" t="s">
        <v>7</v>
      </c>
      <c r="S6" s="315"/>
      <c r="T6" s="315"/>
      <c r="U6" s="315"/>
      <c r="V6" s="315"/>
      <c r="W6" s="315"/>
      <c r="X6" s="315"/>
      <c r="Y6" s="315"/>
      <c r="Z6" s="320" t="s">
        <v>8</v>
      </c>
      <c r="AA6" s="321"/>
    </row>
    <row r="7" spans="1:28" ht="14.65" customHeight="1" x14ac:dyDescent="0.15">
      <c r="D7" s="19" t="s">
        <v>9</v>
      </c>
      <c r="E7" s="20"/>
      <c r="F7" s="21"/>
      <c r="G7" s="22"/>
      <c r="H7" s="22"/>
      <c r="I7" s="22"/>
      <c r="J7" s="22"/>
      <c r="K7" s="20"/>
      <c r="L7" s="20"/>
      <c r="M7" s="20"/>
      <c r="N7" s="20"/>
      <c r="O7" s="23"/>
      <c r="P7" s="24"/>
      <c r="Q7" s="25"/>
      <c r="R7" s="21" t="s">
        <v>10</v>
      </c>
      <c r="S7" s="21"/>
      <c r="T7" s="21"/>
      <c r="U7" s="21"/>
      <c r="V7" s="21"/>
      <c r="W7" s="21"/>
      <c r="X7" s="21"/>
      <c r="Y7" s="20"/>
      <c r="Z7" s="26"/>
      <c r="AA7" s="27"/>
    </row>
    <row r="8" spans="1:28" ht="14.65" customHeight="1" x14ac:dyDescent="0.15">
      <c r="A8" s="9" t="s">
        <v>11</v>
      </c>
      <c r="B8" s="9" t="s">
        <v>12</v>
      </c>
      <c r="D8" s="28"/>
      <c r="E8" s="21" t="s">
        <v>13</v>
      </c>
      <c r="F8" s="21"/>
      <c r="G8" s="21"/>
      <c r="H8" s="21"/>
      <c r="I8" s="21"/>
      <c r="J8" s="21"/>
      <c r="K8" s="20"/>
      <c r="L8" s="20"/>
      <c r="M8" s="20"/>
      <c r="N8" s="20"/>
      <c r="O8" s="23"/>
      <c r="P8" s="29">
        <f>P9+P40</f>
        <v>12652</v>
      </c>
      <c r="Q8" s="30"/>
      <c r="R8" s="21"/>
      <c r="S8" s="21" t="s">
        <v>14</v>
      </c>
      <c r="T8" s="21"/>
      <c r="U8" s="21"/>
      <c r="V8" s="21"/>
      <c r="W8" s="21"/>
      <c r="X8" s="21"/>
      <c r="Y8" s="20"/>
      <c r="Z8" s="29">
        <f>SUM(Z9:Z13)</f>
        <v>1195</v>
      </c>
      <c r="AA8" s="31"/>
    </row>
    <row r="9" spans="1:28" ht="14.65" customHeight="1" x14ac:dyDescent="0.15">
      <c r="A9" s="9" t="s">
        <v>15</v>
      </c>
      <c r="B9" s="9" t="s">
        <v>16</v>
      </c>
      <c r="D9" s="28"/>
      <c r="E9" s="21"/>
      <c r="F9" s="21" t="s">
        <v>17</v>
      </c>
      <c r="G9" s="21"/>
      <c r="H9" s="21"/>
      <c r="I9" s="21"/>
      <c r="J9" s="21"/>
      <c r="K9" s="20"/>
      <c r="L9" s="20"/>
      <c r="M9" s="20"/>
      <c r="N9" s="20"/>
      <c r="O9" s="23"/>
      <c r="P9" s="29">
        <f>P10+P26+P35</f>
        <v>9431</v>
      </c>
      <c r="Q9" s="30"/>
      <c r="R9" s="21"/>
      <c r="S9" s="21"/>
      <c r="T9" s="21" t="s">
        <v>18</v>
      </c>
      <c r="U9" s="21"/>
      <c r="V9" s="21"/>
      <c r="W9" s="21"/>
      <c r="X9" s="21"/>
      <c r="Y9" s="20"/>
      <c r="Z9" s="29">
        <v>1136</v>
      </c>
      <c r="AA9" s="31"/>
    </row>
    <row r="10" spans="1:28" ht="14.65" customHeight="1" x14ac:dyDescent="0.15">
      <c r="A10" s="9" t="s">
        <v>19</v>
      </c>
      <c r="B10" s="9" t="s">
        <v>20</v>
      </c>
      <c r="D10" s="28"/>
      <c r="E10" s="21"/>
      <c r="F10" s="21"/>
      <c r="G10" s="21" t="s">
        <v>21</v>
      </c>
      <c r="H10" s="21"/>
      <c r="I10" s="21"/>
      <c r="J10" s="21"/>
      <c r="K10" s="20"/>
      <c r="L10" s="20"/>
      <c r="M10" s="20"/>
      <c r="N10" s="20"/>
      <c r="O10" s="23"/>
      <c r="P10" s="29">
        <f>SUM(P11:P25)</f>
        <v>9430</v>
      </c>
      <c r="Q10" s="30"/>
      <c r="R10" s="21"/>
      <c r="S10" s="21"/>
      <c r="T10" s="21" t="s">
        <v>22</v>
      </c>
      <c r="U10" s="21"/>
      <c r="V10" s="21"/>
      <c r="W10" s="21"/>
      <c r="X10" s="21"/>
      <c r="Y10" s="20"/>
      <c r="Z10" s="29" t="s">
        <v>23</v>
      </c>
      <c r="AA10" s="31"/>
    </row>
    <row r="11" spans="1:28" ht="14.65" customHeight="1" x14ac:dyDescent="0.15">
      <c r="A11" s="9" t="s">
        <v>24</v>
      </c>
      <c r="B11" s="9" t="s">
        <v>25</v>
      </c>
      <c r="D11" s="28"/>
      <c r="E11" s="21"/>
      <c r="F11" s="21"/>
      <c r="G11" s="21"/>
      <c r="H11" s="21" t="s">
        <v>26</v>
      </c>
      <c r="I11" s="21"/>
      <c r="J11" s="21"/>
      <c r="K11" s="20"/>
      <c r="L11" s="20"/>
      <c r="M11" s="20"/>
      <c r="N11" s="20"/>
      <c r="O11" s="23"/>
      <c r="P11" s="29">
        <v>301</v>
      </c>
      <c r="Q11" s="30"/>
      <c r="R11" s="21"/>
      <c r="S11" s="21"/>
      <c r="T11" s="21" t="s">
        <v>27</v>
      </c>
      <c r="U11" s="21"/>
      <c r="V11" s="21"/>
      <c r="W11" s="21"/>
      <c r="X11" s="21"/>
      <c r="Y11" s="20"/>
      <c r="Z11" s="29">
        <v>59</v>
      </c>
      <c r="AA11" s="31"/>
    </row>
    <row r="12" spans="1:28" ht="14.65" customHeight="1" x14ac:dyDescent="0.15">
      <c r="A12" s="9" t="s">
        <v>28</v>
      </c>
      <c r="B12" s="9" t="s">
        <v>29</v>
      </c>
      <c r="D12" s="28"/>
      <c r="E12" s="21"/>
      <c r="F12" s="21"/>
      <c r="G12" s="21"/>
      <c r="H12" s="21" t="s">
        <v>30</v>
      </c>
      <c r="I12" s="21"/>
      <c r="J12" s="21"/>
      <c r="K12" s="20"/>
      <c r="L12" s="20"/>
      <c r="M12" s="20"/>
      <c r="N12" s="20"/>
      <c r="O12" s="23"/>
      <c r="P12" s="29" t="s">
        <v>23</v>
      </c>
      <c r="Q12" s="30"/>
      <c r="R12" s="21"/>
      <c r="S12" s="21"/>
      <c r="T12" s="21" t="s">
        <v>31</v>
      </c>
      <c r="U12" s="21"/>
      <c r="V12" s="21"/>
      <c r="W12" s="21"/>
      <c r="X12" s="21"/>
      <c r="Y12" s="20"/>
      <c r="Z12" s="29" t="s">
        <v>23</v>
      </c>
      <c r="AA12" s="31"/>
    </row>
    <row r="13" spans="1:28" ht="14.65" customHeight="1" x14ac:dyDescent="0.15">
      <c r="A13" s="9" t="s">
        <v>32</v>
      </c>
      <c r="B13" s="9" t="s">
        <v>33</v>
      </c>
      <c r="D13" s="28"/>
      <c r="E13" s="21"/>
      <c r="F13" s="21"/>
      <c r="G13" s="21"/>
      <c r="H13" s="21" t="s">
        <v>34</v>
      </c>
      <c r="I13" s="21"/>
      <c r="J13" s="21"/>
      <c r="K13" s="20"/>
      <c r="L13" s="20"/>
      <c r="M13" s="20"/>
      <c r="N13" s="20"/>
      <c r="O13" s="23"/>
      <c r="P13" s="29">
        <v>25866</v>
      </c>
      <c r="Q13" s="30"/>
      <c r="R13" s="21"/>
      <c r="S13" s="21"/>
      <c r="T13" s="21" t="s">
        <v>35</v>
      </c>
      <c r="U13" s="21"/>
      <c r="V13" s="21"/>
      <c r="W13" s="21"/>
      <c r="X13" s="21"/>
      <c r="Y13" s="20"/>
      <c r="Z13" s="29" t="s">
        <v>23</v>
      </c>
      <c r="AA13" s="31"/>
    </row>
    <row r="14" spans="1:28" ht="14.65" customHeight="1" x14ac:dyDescent="0.15">
      <c r="A14" s="9" t="s">
        <v>37</v>
      </c>
      <c r="B14" s="9" t="s">
        <v>38</v>
      </c>
      <c r="D14" s="28"/>
      <c r="E14" s="21"/>
      <c r="F14" s="21"/>
      <c r="G14" s="21"/>
      <c r="H14" s="21" t="s">
        <v>39</v>
      </c>
      <c r="I14" s="21"/>
      <c r="J14" s="21"/>
      <c r="K14" s="20"/>
      <c r="L14" s="20"/>
      <c r="M14" s="20"/>
      <c r="N14" s="20"/>
      <c r="O14" s="23"/>
      <c r="P14" s="29">
        <v>-17446</v>
      </c>
      <c r="Q14" s="30"/>
      <c r="R14" s="21"/>
      <c r="S14" s="21" t="s">
        <v>40</v>
      </c>
      <c r="T14" s="21"/>
      <c r="U14" s="21"/>
      <c r="V14" s="21"/>
      <c r="W14" s="21"/>
      <c r="X14" s="21"/>
      <c r="Y14" s="20"/>
      <c r="Z14" s="29">
        <f>SUM(Z15:Z22)</f>
        <v>334</v>
      </c>
      <c r="AA14" s="31"/>
    </row>
    <row r="15" spans="1:28" ht="14.65" customHeight="1" x14ac:dyDescent="0.15">
      <c r="A15" s="9" t="s">
        <v>41</v>
      </c>
      <c r="B15" s="9" t="s">
        <v>42</v>
      </c>
      <c r="D15" s="28"/>
      <c r="E15" s="21"/>
      <c r="F15" s="21"/>
      <c r="G15" s="21"/>
      <c r="H15" s="21" t="s">
        <v>43</v>
      </c>
      <c r="I15" s="21"/>
      <c r="J15" s="21"/>
      <c r="K15" s="20"/>
      <c r="L15" s="20"/>
      <c r="M15" s="20"/>
      <c r="N15" s="20"/>
      <c r="O15" s="23"/>
      <c r="P15" s="29">
        <v>1705</v>
      </c>
      <c r="Q15" s="30"/>
      <c r="R15" s="21"/>
      <c r="S15" s="21"/>
      <c r="T15" s="21" t="s">
        <v>44</v>
      </c>
      <c r="U15" s="21"/>
      <c r="V15" s="21"/>
      <c r="W15" s="21"/>
      <c r="X15" s="21"/>
      <c r="Y15" s="20"/>
      <c r="Z15" s="29">
        <v>207</v>
      </c>
      <c r="AA15" s="31"/>
    </row>
    <row r="16" spans="1:28" ht="14.65" customHeight="1" x14ac:dyDescent="0.15">
      <c r="A16" s="9" t="s">
        <v>45</v>
      </c>
      <c r="B16" s="9" t="s">
        <v>46</v>
      </c>
      <c r="D16" s="28"/>
      <c r="E16" s="21"/>
      <c r="F16" s="21"/>
      <c r="G16" s="21"/>
      <c r="H16" s="21" t="s">
        <v>47</v>
      </c>
      <c r="I16" s="21"/>
      <c r="J16" s="21"/>
      <c r="K16" s="20"/>
      <c r="L16" s="20"/>
      <c r="M16" s="20"/>
      <c r="N16" s="20"/>
      <c r="O16" s="23"/>
      <c r="P16" s="29">
        <v>-996</v>
      </c>
      <c r="Q16" s="30"/>
      <c r="R16" s="21"/>
      <c r="S16" s="21"/>
      <c r="T16" s="21" t="s">
        <v>48</v>
      </c>
      <c r="U16" s="21"/>
      <c r="V16" s="21"/>
      <c r="W16" s="21"/>
      <c r="X16" s="21"/>
      <c r="Y16" s="20"/>
      <c r="Z16" s="32" t="s">
        <v>251</v>
      </c>
      <c r="AA16" s="31"/>
    </row>
    <row r="17" spans="1:27" ht="14.65" customHeight="1" x14ac:dyDescent="0.15">
      <c r="A17" s="9" t="s">
        <v>49</v>
      </c>
      <c r="B17" s="9" t="s">
        <v>50</v>
      </c>
      <c r="D17" s="28"/>
      <c r="E17" s="21"/>
      <c r="F17" s="21"/>
      <c r="G17" s="21"/>
      <c r="H17" s="21" t="s">
        <v>51</v>
      </c>
      <c r="I17" s="33"/>
      <c r="J17" s="33"/>
      <c r="K17" s="34"/>
      <c r="L17" s="34"/>
      <c r="M17" s="34"/>
      <c r="N17" s="34"/>
      <c r="O17" s="35"/>
      <c r="P17" s="29" t="s">
        <v>389</v>
      </c>
      <c r="Q17" s="30"/>
      <c r="R17" s="21"/>
      <c r="S17" s="21"/>
      <c r="T17" s="21" t="s">
        <v>52</v>
      </c>
      <c r="U17" s="21"/>
      <c r="V17" s="21"/>
      <c r="W17" s="21"/>
      <c r="X17" s="21"/>
      <c r="Y17" s="20"/>
      <c r="Z17" s="29" t="s">
        <v>23</v>
      </c>
      <c r="AA17" s="31"/>
    </row>
    <row r="18" spans="1:27" ht="14.65" customHeight="1" x14ac:dyDescent="0.15">
      <c r="A18" s="9" t="s">
        <v>53</v>
      </c>
      <c r="B18" s="9" t="s">
        <v>54</v>
      </c>
      <c r="D18" s="28"/>
      <c r="E18" s="21"/>
      <c r="F18" s="21"/>
      <c r="G18" s="21"/>
      <c r="H18" s="21" t="s">
        <v>55</v>
      </c>
      <c r="I18" s="33"/>
      <c r="J18" s="33"/>
      <c r="K18" s="34"/>
      <c r="L18" s="34"/>
      <c r="M18" s="34"/>
      <c r="N18" s="34"/>
      <c r="O18" s="35"/>
      <c r="P18" s="29" t="s">
        <v>23</v>
      </c>
      <c r="Q18" s="30"/>
      <c r="R18" s="20"/>
      <c r="S18" s="21"/>
      <c r="T18" s="21" t="s">
        <v>56</v>
      </c>
      <c r="U18" s="21"/>
      <c r="V18" s="21"/>
      <c r="W18" s="21"/>
      <c r="X18" s="21"/>
      <c r="Y18" s="20"/>
      <c r="Z18" s="29" t="s">
        <v>390</v>
      </c>
      <c r="AA18" s="31"/>
    </row>
    <row r="19" spans="1:27" ht="14.65" customHeight="1" x14ac:dyDescent="0.15">
      <c r="A19" s="9" t="s">
        <v>57</v>
      </c>
      <c r="B19" s="9" t="s">
        <v>58</v>
      </c>
      <c r="D19" s="28"/>
      <c r="E19" s="21"/>
      <c r="F19" s="21"/>
      <c r="G19" s="21"/>
      <c r="H19" s="21" t="s">
        <v>59</v>
      </c>
      <c r="I19" s="33"/>
      <c r="J19" s="33"/>
      <c r="K19" s="34"/>
      <c r="L19" s="34"/>
      <c r="M19" s="34"/>
      <c r="N19" s="34"/>
      <c r="O19" s="35"/>
      <c r="P19" s="29" t="s">
        <v>23</v>
      </c>
      <c r="Q19" s="30"/>
      <c r="R19" s="20"/>
      <c r="S19" s="21"/>
      <c r="T19" s="21" t="s">
        <v>60</v>
      </c>
      <c r="U19" s="21"/>
      <c r="V19" s="21"/>
      <c r="W19" s="21"/>
      <c r="X19" s="21"/>
      <c r="Y19" s="20"/>
      <c r="Z19" s="29" t="s">
        <v>389</v>
      </c>
      <c r="AA19" s="31"/>
    </row>
    <row r="20" spans="1:27" ht="14.65" customHeight="1" x14ac:dyDescent="0.15">
      <c r="A20" s="9" t="s">
        <v>61</v>
      </c>
      <c r="B20" s="9" t="s">
        <v>62</v>
      </c>
      <c r="D20" s="28"/>
      <c r="E20" s="21"/>
      <c r="F20" s="21"/>
      <c r="G20" s="21"/>
      <c r="H20" s="21" t="s">
        <v>63</v>
      </c>
      <c r="I20" s="33"/>
      <c r="J20" s="33"/>
      <c r="K20" s="34"/>
      <c r="L20" s="34"/>
      <c r="M20" s="34"/>
      <c r="N20" s="34"/>
      <c r="O20" s="35"/>
      <c r="P20" s="29" t="s">
        <v>23</v>
      </c>
      <c r="Q20" s="30"/>
      <c r="R20" s="21"/>
      <c r="S20" s="21"/>
      <c r="T20" s="21" t="s">
        <v>64</v>
      </c>
      <c r="U20" s="21"/>
      <c r="V20" s="21"/>
      <c r="W20" s="21"/>
      <c r="X20" s="21"/>
      <c r="Y20" s="20"/>
      <c r="Z20" s="29">
        <v>23</v>
      </c>
      <c r="AA20" s="31"/>
    </row>
    <row r="21" spans="1:27" ht="14.65" customHeight="1" x14ac:dyDescent="0.15">
      <c r="A21" s="9" t="s">
        <v>65</v>
      </c>
      <c r="B21" s="9" t="s">
        <v>66</v>
      </c>
      <c r="D21" s="28"/>
      <c r="E21" s="21"/>
      <c r="F21" s="21"/>
      <c r="G21" s="21"/>
      <c r="H21" s="21" t="s">
        <v>67</v>
      </c>
      <c r="I21" s="33"/>
      <c r="J21" s="33"/>
      <c r="K21" s="34"/>
      <c r="L21" s="34"/>
      <c r="M21" s="34"/>
      <c r="N21" s="34"/>
      <c r="O21" s="35"/>
      <c r="P21" s="29" t="s">
        <v>23</v>
      </c>
      <c r="Q21" s="30"/>
      <c r="R21" s="21"/>
      <c r="S21" s="21"/>
      <c r="T21" s="21" t="s">
        <v>68</v>
      </c>
      <c r="U21" s="21"/>
      <c r="V21" s="21"/>
      <c r="W21" s="21"/>
      <c r="X21" s="21"/>
      <c r="Y21" s="20"/>
      <c r="Z21" s="29">
        <v>104</v>
      </c>
      <c r="AA21" s="31"/>
    </row>
    <row r="22" spans="1:27" ht="14.65" customHeight="1" x14ac:dyDescent="0.15">
      <c r="A22" s="9" t="s">
        <v>69</v>
      </c>
      <c r="B22" s="9" t="s">
        <v>70</v>
      </c>
      <c r="D22" s="28"/>
      <c r="E22" s="21"/>
      <c r="F22" s="21"/>
      <c r="G22" s="21"/>
      <c r="H22" s="21" t="s">
        <v>71</v>
      </c>
      <c r="I22" s="33"/>
      <c r="J22" s="33"/>
      <c r="K22" s="34"/>
      <c r="L22" s="34"/>
      <c r="M22" s="34"/>
      <c r="N22" s="34"/>
      <c r="O22" s="35"/>
      <c r="P22" s="29" t="s">
        <v>390</v>
      </c>
      <c r="Q22" s="30"/>
      <c r="R22" s="21"/>
      <c r="S22" s="21"/>
      <c r="T22" s="21" t="s">
        <v>35</v>
      </c>
      <c r="U22" s="21"/>
      <c r="V22" s="21"/>
      <c r="W22" s="21"/>
      <c r="X22" s="21"/>
      <c r="Y22" s="20"/>
      <c r="Z22" s="29" t="s">
        <v>390</v>
      </c>
      <c r="AA22" s="31"/>
    </row>
    <row r="23" spans="1:27" ht="14.65" customHeight="1" x14ac:dyDescent="0.15">
      <c r="A23" s="9" t="s">
        <v>72</v>
      </c>
      <c r="B23" s="9" t="s">
        <v>73</v>
      </c>
      <c r="D23" s="28"/>
      <c r="E23" s="21"/>
      <c r="F23" s="21"/>
      <c r="G23" s="21"/>
      <c r="H23" s="21" t="s">
        <v>35</v>
      </c>
      <c r="I23" s="21"/>
      <c r="J23" s="21"/>
      <c r="K23" s="20"/>
      <c r="L23" s="20"/>
      <c r="M23" s="20"/>
      <c r="N23" s="20"/>
      <c r="O23" s="23"/>
      <c r="P23" s="29" t="s">
        <v>389</v>
      </c>
      <c r="Q23" s="30"/>
      <c r="R23" s="304" t="s">
        <v>74</v>
      </c>
      <c r="S23" s="305"/>
      <c r="T23" s="305"/>
      <c r="U23" s="305"/>
      <c r="V23" s="305"/>
      <c r="W23" s="305"/>
      <c r="X23" s="305"/>
      <c r="Y23" s="305"/>
      <c r="Z23" s="36">
        <f>Z8+Z14</f>
        <v>1529</v>
      </c>
      <c r="AA23" s="37"/>
    </row>
    <row r="24" spans="1:27" ht="14.65" customHeight="1" x14ac:dyDescent="0.15">
      <c r="A24" s="9" t="s">
        <v>75</v>
      </c>
      <c r="D24" s="28"/>
      <c r="E24" s="21"/>
      <c r="F24" s="21"/>
      <c r="G24" s="21"/>
      <c r="H24" s="21" t="s">
        <v>76</v>
      </c>
      <c r="I24" s="21"/>
      <c r="J24" s="21"/>
      <c r="K24" s="20"/>
      <c r="L24" s="20"/>
      <c r="M24" s="20"/>
      <c r="N24" s="20"/>
      <c r="O24" s="23"/>
      <c r="P24" s="29" t="s">
        <v>23</v>
      </c>
      <c r="Q24" s="30"/>
      <c r="R24" s="21" t="s">
        <v>77</v>
      </c>
      <c r="S24" s="38"/>
      <c r="T24" s="38"/>
      <c r="U24" s="38"/>
      <c r="V24" s="38"/>
      <c r="W24" s="38"/>
      <c r="X24" s="38"/>
      <c r="Y24" s="38"/>
      <c r="Z24" s="39"/>
      <c r="AA24" s="40"/>
    </row>
    <row r="25" spans="1:27" ht="14.65" customHeight="1" x14ac:dyDescent="0.15">
      <c r="A25" s="9" t="s">
        <v>78</v>
      </c>
      <c r="B25" s="9" t="s">
        <v>79</v>
      </c>
      <c r="D25" s="28"/>
      <c r="E25" s="21"/>
      <c r="F25" s="21"/>
      <c r="G25" s="21"/>
      <c r="H25" s="21" t="s">
        <v>80</v>
      </c>
      <c r="I25" s="21"/>
      <c r="J25" s="21"/>
      <c r="K25" s="20"/>
      <c r="L25" s="20"/>
      <c r="M25" s="20"/>
      <c r="N25" s="20"/>
      <c r="O25" s="23"/>
      <c r="P25" s="32" t="s">
        <v>251</v>
      </c>
      <c r="Q25" s="30"/>
      <c r="R25" s="21"/>
      <c r="S25" s="21" t="s">
        <v>81</v>
      </c>
      <c r="T25" s="21"/>
      <c r="U25" s="21"/>
      <c r="V25" s="21"/>
      <c r="W25" s="21"/>
      <c r="X25" s="21"/>
      <c r="Y25" s="20"/>
      <c r="Z25" s="29">
        <f>P8</f>
        <v>12652</v>
      </c>
      <c r="AA25" s="31"/>
    </row>
    <row r="26" spans="1:27" ht="14.65" customHeight="1" x14ac:dyDescent="0.15">
      <c r="A26" s="9" t="s">
        <v>82</v>
      </c>
      <c r="B26" s="9" t="s">
        <v>83</v>
      </c>
      <c r="D26" s="28"/>
      <c r="E26" s="21"/>
      <c r="F26" s="21"/>
      <c r="G26" s="21" t="s">
        <v>84</v>
      </c>
      <c r="H26" s="21"/>
      <c r="I26" s="21"/>
      <c r="J26" s="21"/>
      <c r="K26" s="20"/>
      <c r="L26" s="20"/>
      <c r="M26" s="20"/>
      <c r="N26" s="20"/>
      <c r="O26" s="23"/>
      <c r="P26" s="29">
        <f>SUM(P27:P34)</f>
        <v>0</v>
      </c>
      <c r="Q26" s="30"/>
      <c r="R26" s="21"/>
      <c r="S26" s="20" t="s">
        <v>85</v>
      </c>
      <c r="T26" s="21"/>
      <c r="U26" s="21"/>
      <c r="V26" s="21"/>
      <c r="W26" s="21"/>
      <c r="X26" s="21"/>
      <c r="Y26" s="20"/>
      <c r="Z26" s="29">
        <f>P63-Z23-Z25</f>
        <v>-1319</v>
      </c>
      <c r="AA26" s="31"/>
    </row>
    <row r="27" spans="1:27" ht="14.65" customHeight="1" x14ac:dyDescent="0.15">
      <c r="A27" s="9" t="s">
        <v>86</v>
      </c>
      <c r="D27" s="28"/>
      <c r="E27" s="21"/>
      <c r="F27" s="21"/>
      <c r="G27" s="21"/>
      <c r="H27" s="21" t="s">
        <v>26</v>
      </c>
      <c r="I27" s="21"/>
      <c r="J27" s="21"/>
      <c r="K27" s="20"/>
      <c r="L27" s="20"/>
      <c r="M27" s="20"/>
      <c r="N27" s="20"/>
      <c r="O27" s="23"/>
      <c r="P27" s="29">
        <v>0</v>
      </c>
      <c r="Q27" s="30"/>
      <c r="R27" s="28"/>
      <c r="S27" s="21"/>
      <c r="T27" s="21"/>
      <c r="U27" s="21"/>
      <c r="V27" s="21"/>
      <c r="W27" s="21"/>
      <c r="X27" s="21"/>
      <c r="Y27" s="20"/>
      <c r="Z27" s="29"/>
      <c r="AA27" s="41"/>
    </row>
    <row r="28" spans="1:27" ht="14.65" customHeight="1" x14ac:dyDescent="0.15">
      <c r="A28" s="9" t="s">
        <v>87</v>
      </c>
      <c r="D28" s="28"/>
      <c r="E28" s="21"/>
      <c r="F28" s="21"/>
      <c r="G28" s="21"/>
      <c r="H28" s="21" t="s">
        <v>34</v>
      </c>
      <c r="I28" s="21"/>
      <c r="J28" s="21"/>
      <c r="K28" s="20"/>
      <c r="L28" s="20"/>
      <c r="M28" s="20"/>
      <c r="N28" s="20"/>
      <c r="O28" s="23"/>
      <c r="P28" s="29" t="s">
        <v>390</v>
      </c>
      <c r="Q28" s="30"/>
      <c r="R28" s="306"/>
      <c r="S28" s="307"/>
      <c r="T28" s="307"/>
      <c r="U28" s="307"/>
      <c r="V28" s="307"/>
      <c r="W28" s="307"/>
      <c r="X28" s="307"/>
      <c r="Y28" s="307"/>
      <c r="Z28" s="29"/>
      <c r="AA28" s="31"/>
    </row>
    <row r="29" spans="1:27" ht="14.65" customHeight="1" x14ac:dyDescent="0.15">
      <c r="A29" s="9" t="s">
        <v>88</v>
      </c>
      <c r="D29" s="28"/>
      <c r="E29" s="21"/>
      <c r="F29" s="21"/>
      <c r="G29" s="21"/>
      <c r="H29" s="21" t="s">
        <v>39</v>
      </c>
      <c r="I29" s="21"/>
      <c r="J29" s="21"/>
      <c r="K29" s="20"/>
      <c r="L29" s="20"/>
      <c r="M29" s="20"/>
      <c r="N29" s="20"/>
      <c r="O29" s="23"/>
      <c r="P29" s="29" t="s">
        <v>389</v>
      </c>
      <c r="Q29" s="30"/>
      <c r="R29" s="21"/>
      <c r="S29" s="38"/>
      <c r="T29" s="38"/>
      <c r="U29" s="38"/>
      <c r="V29" s="38"/>
      <c r="W29" s="38"/>
      <c r="X29" s="38"/>
      <c r="Y29" s="38"/>
      <c r="Z29" s="39"/>
      <c r="AA29" s="42"/>
    </row>
    <row r="30" spans="1:27" ht="14.65" customHeight="1" x14ac:dyDescent="0.15">
      <c r="A30" s="9" t="s">
        <v>89</v>
      </c>
      <c r="D30" s="28"/>
      <c r="E30" s="21"/>
      <c r="F30" s="21"/>
      <c r="G30" s="21"/>
      <c r="H30" s="21" t="s">
        <v>43</v>
      </c>
      <c r="I30" s="21"/>
      <c r="J30" s="21"/>
      <c r="K30" s="20"/>
      <c r="L30" s="20"/>
      <c r="M30" s="20"/>
      <c r="N30" s="20"/>
      <c r="O30" s="23"/>
      <c r="P30" s="29" t="s">
        <v>23</v>
      </c>
      <c r="Q30" s="30"/>
      <c r="R30" s="21"/>
      <c r="S30" s="21"/>
      <c r="T30" s="21"/>
      <c r="U30" s="21"/>
      <c r="V30" s="21"/>
      <c r="W30" s="21"/>
      <c r="X30" s="21"/>
      <c r="Y30" s="20"/>
      <c r="Z30" s="29"/>
      <c r="AA30" s="41"/>
    </row>
    <row r="31" spans="1:27" ht="14.65" customHeight="1" x14ac:dyDescent="0.15">
      <c r="A31" s="9" t="s">
        <v>90</v>
      </c>
      <c r="D31" s="28"/>
      <c r="E31" s="21"/>
      <c r="F31" s="21"/>
      <c r="G31" s="21"/>
      <c r="H31" s="21" t="s">
        <v>47</v>
      </c>
      <c r="I31" s="21"/>
      <c r="J31" s="21"/>
      <c r="K31" s="20"/>
      <c r="L31" s="20"/>
      <c r="M31" s="20"/>
      <c r="N31" s="20"/>
      <c r="O31" s="23"/>
      <c r="P31" s="29" t="s">
        <v>23</v>
      </c>
      <c r="Q31" s="30"/>
      <c r="R31" s="19"/>
      <c r="S31" s="20"/>
      <c r="T31" s="20"/>
      <c r="U31" s="20"/>
      <c r="V31" s="20"/>
      <c r="W31" s="20"/>
      <c r="X31" s="20"/>
      <c r="Y31" s="43"/>
      <c r="Z31" s="29"/>
      <c r="AA31" s="41"/>
    </row>
    <row r="32" spans="1:27" ht="14.65" customHeight="1" x14ac:dyDescent="0.15">
      <c r="A32" s="9" t="s">
        <v>91</v>
      </c>
      <c r="D32" s="28"/>
      <c r="E32" s="21"/>
      <c r="F32" s="21"/>
      <c r="G32" s="21"/>
      <c r="H32" s="21" t="s">
        <v>35</v>
      </c>
      <c r="I32" s="21"/>
      <c r="J32" s="21"/>
      <c r="K32" s="20"/>
      <c r="L32" s="20"/>
      <c r="M32" s="20"/>
      <c r="N32" s="20"/>
      <c r="O32" s="23"/>
      <c r="P32" s="29" t="s">
        <v>23</v>
      </c>
      <c r="Q32" s="30"/>
      <c r="R32" s="20"/>
      <c r="S32" s="20"/>
      <c r="T32" s="20"/>
      <c r="U32" s="20"/>
      <c r="V32" s="20"/>
      <c r="W32" s="20"/>
      <c r="X32" s="20"/>
      <c r="Y32" s="20"/>
      <c r="Z32" s="29"/>
      <c r="AA32" s="41"/>
    </row>
    <row r="33" spans="1:27" ht="14.65" customHeight="1" x14ac:dyDescent="0.15">
      <c r="A33" s="9" t="s">
        <v>92</v>
      </c>
      <c r="D33" s="28"/>
      <c r="E33" s="21"/>
      <c r="F33" s="21"/>
      <c r="G33" s="21"/>
      <c r="H33" s="21" t="s">
        <v>76</v>
      </c>
      <c r="I33" s="21"/>
      <c r="J33" s="21"/>
      <c r="K33" s="20"/>
      <c r="L33" s="20"/>
      <c r="M33" s="20"/>
      <c r="N33" s="20"/>
      <c r="O33" s="23"/>
      <c r="P33" s="29" t="s">
        <v>23</v>
      </c>
      <c r="Q33" s="30"/>
      <c r="R33" s="44"/>
      <c r="S33" s="44"/>
      <c r="T33" s="44"/>
      <c r="U33" s="44"/>
      <c r="V33" s="44"/>
      <c r="W33" s="44"/>
      <c r="X33" s="44"/>
      <c r="Y33" s="44"/>
      <c r="Z33" s="26"/>
      <c r="AA33" s="45"/>
    </row>
    <row r="34" spans="1:27" ht="14.65" customHeight="1" x14ac:dyDescent="0.15">
      <c r="A34" s="9" t="s">
        <v>93</v>
      </c>
      <c r="D34" s="28"/>
      <c r="E34" s="21"/>
      <c r="F34" s="21"/>
      <c r="G34" s="21"/>
      <c r="H34" s="21" t="s">
        <v>80</v>
      </c>
      <c r="I34" s="21"/>
      <c r="J34" s="21"/>
      <c r="K34" s="20"/>
      <c r="L34" s="20"/>
      <c r="M34" s="20"/>
      <c r="N34" s="20"/>
      <c r="O34" s="23"/>
      <c r="P34" s="29" t="s">
        <v>23</v>
      </c>
      <c r="Q34" s="30"/>
      <c r="R34" s="44"/>
      <c r="S34" s="44"/>
      <c r="T34" s="44"/>
      <c r="U34" s="44"/>
      <c r="V34" s="44"/>
      <c r="W34" s="44"/>
      <c r="X34" s="44"/>
      <c r="Y34" s="44"/>
      <c r="Z34" s="26"/>
      <c r="AA34" s="45"/>
    </row>
    <row r="35" spans="1:27" ht="14.65" customHeight="1" x14ac:dyDescent="0.15">
      <c r="A35" s="9" t="s">
        <v>94</v>
      </c>
      <c r="D35" s="28"/>
      <c r="E35" s="21"/>
      <c r="F35" s="21"/>
      <c r="G35" s="21" t="s">
        <v>95</v>
      </c>
      <c r="H35" s="33"/>
      <c r="I35" s="33"/>
      <c r="J35" s="33"/>
      <c r="K35" s="34"/>
      <c r="L35" s="34"/>
      <c r="M35" s="34"/>
      <c r="N35" s="34"/>
      <c r="O35" s="35"/>
      <c r="P35" s="29">
        <v>1</v>
      </c>
      <c r="Q35" s="30"/>
      <c r="R35" s="44"/>
      <c r="S35" s="44"/>
      <c r="T35" s="44"/>
      <c r="U35" s="44"/>
      <c r="V35" s="44"/>
      <c r="W35" s="44"/>
      <c r="X35" s="44"/>
      <c r="Y35" s="44"/>
      <c r="Z35" s="26"/>
      <c r="AA35" s="45"/>
    </row>
    <row r="36" spans="1:27" ht="14.65" customHeight="1" x14ac:dyDescent="0.15">
      <c r="A36" s="9" t="s">
        <v>96</v>
      </c>
      <c r="D36" s="28"/>
      <c r="E36" s="21"/>
      <c r="F36" s="21"/>
      <c r="G36" s="21" t="s">
        <v>97</v>
      </c>
      <c r="H36" s="33"/>
      <c r="I36" s="33"/>
      <c r="J36" s="33"/>
      <c r="K36" s="34"/>
      <c r="L36" s="34"/>
      <c r="M36" s="34"/>
      <c r="N36" s="34"/>
      <c r="O36" s="35"/>
      <c r="P36" s="29" t="s">
        <v>23</v>
      </c>
      <c r="Q36" s="30"/>
      <c r="R36" s="44"/>
      <c r="S36" s="44"/>
      <c r="T36" s="44"/>
      <c r="U36" s="44"/>
      <c r="V36" s="44"/>
      <c r="W36" s="44"/>
      <c r="X36" s="44"/>
      <c r="Y36" s="44"/>
      <c r="Z36" s="26"/>
      <c r="AA36" s="45"/>
    </row>
    <row r="37" spans="1:27" ht="14.65" customHeight="1" x14ac:dyDescent="0.15">
      <c r="A37" s="9" t="s">
        <v>98</v>
      </c>
      <c r="D37" s="28"/>
      <c r="E37" s="21"/>
      <c r="F37" s="21" t="s">
        <v>99</v>
      </c>
      <c r="G37" s="21"/>
      <c r="H37" s="33"/>
      <c r="I37" s="33"/>
      <c r="J37" s="33"/>
      <c r="K37" s="34"/>
      <c r="L37" s="34"/>
      <c r="M37" s="34"/>
      <c r="N37" s="34"/>
      <c r="O37" s="35"/>
      <c r="P37" s="29" t="s">
        <v>100</v>
      </c>
      <c r="Q37" s="30"/>
      <c r="R37" s="44"/>
      <c r="S37" s="44"/>
      <c r="T37" s="44"/>
      <c r="U37" s="44"/>
      <c r="V37" s="44"/>
      <c r="W37" s="44"/>
      <c r="X37" s="44"/>
      <c r="Y37" s="44"/>
      <c r="Z37" s="26"/>
      <c r="AA37" s="45"/>
    </row>
    <row r="38" spans="1:27" ht="14.65" customHeight="1" x14ac:dyDescent="0.15">
      <c r="A38" s="9" t="s">
        <v>101</v>
      </c>
      <c r="D38" s="28"/>
      <c r="E38" s="21"/>
      <c r="F38" s="21"/>
      <c r="G38" s="21" t="s">
        <v>102</v>
      </c>
      <c r="H38" s="21"/>
      <c r="I38" s="21"/>
      <c r="J38" s="21"/>
      <c r="K38" s="20"/>
      <c r="L38" s="20"/>
      <c r="M38" s="20"/>
      <c r="N38" s="20"/>
      <c r="O38" s="23"/>
      <c r="P38" s="29" t="s">
        <v>389</v>
      </c>
      <c r="Q38" s="30"/>
      <c r="R38" s="44"/>
      <c r="S38" s="44"/>
      <c r="T38" s="44"/>
      <c r="U38" s="44"/>
      <c r="V38" s="44"/>
      <c r="W38" s="44"/>
      <c r="X38" s="44"/>
      <c r="Y38" s="44"/>
      <c r="Z38" s="26"/>
      <c r="AA38" s="45"/>
    </row>
    <row r="39" spans="1:27" ht="14.65" customHeight="1" x14ac:dyDescent="0.15">
      <c r="A39" s="9" t="s">
        <v>103</v>
      </c>
      <c r="D39" s="28"/>
      <c r="E39" s="21"/>
      <c r="F39" s="21"/>
      <c r="G39" s="21" t="s">
        <v>35</v>
      </c>
      <c r="H39" s="21"/>
      <c r="I39" s="21"/>
      <c r="J39" s="21"/>
      <c r="K39" s="20"/>
      <c r="L39" s="20"/>
      <c r="M39" s="20"/>
      <c r="N39" s="20"/>
      <c r="O39" s="23"/>
      <c r="P39" s="29" t="s">
        <v>389</v>
      </c>
      <c r="Q39" s="30"/>
      <c r="R39" s="44"/>
      <c r="S39" s="44"/>
      <c r="T39" s="44"/>
      <c r="U39" s="44"/>
      <c r="V39" s="44"/>
      <c r="W39" s="44"/>
      <c r="X39" s="44"/>
      <c r="Y39" s="44"/>
      <c r="Z39" s="26"/>
      <c r="AA39" s="45"/>
    </row>
    <row r="40" spans="1:27" ht="14.65" customHeight="1" x14ac:dyDescent="0.15">
      <c r="A40" s="9" t="s">
        <v>104</v>
      </c>
      <c r="D40" s="28"/>
      <c r="E40" s="21"/>
      <c r="F40" s="21" t="s">
        <v>105</v>
      </c>
      <c r="G40" s="21"/>
      <c r="H40" s="21"/>
      <c r="I40" s="21"/>
      <c r="J40" s="21"/>
      <c r="K40" s="21"/>
      <c r="L40" s="20"/>
      <c r="M40" s="20"/>
      <c r="N40" s="20"/>
      <c r="O40" s="23"/>
      <c r="P40" s="29">
        <f>SUM(P41,P45:P48,P51:P52)</f>
        <v>3221</v>
      </c>
      <c r="Q40" s="30"/>
      <c r="R40" s="44"/>
      <c r="S40" s="44"/>
      <c r="T40" s="44"/>
      <c r="U40" s="44"/>
      <c r="V40" s="44"/>
      <c r="W40" s="44"/>
      <c r="X40" s="44"/>
      <c r="Y40" s="44"/>
      <c r="Z40" s="26"/>
      <c r="AA40" s="45"/>
    </row>
    <row r="41" spans="1:27" ht="14.65" customHeight="1" x14ac:dyDescent="0.15">
      <c r="A41" s="9" t="s">
        <v>106</v>
      </c>
      <c r="D41" s="28"/>
      <c r="E41" s="21"/>
      <c r="F41" s="21"/>
      <c r="G41" s="21" t="s">
        <v>107</v>
      </c>
      <c r="H41" s="21"/>
      <c r="I41" s="21"/>
      <c r="J41" s="21"/>
      <c r="K41" s="21"/>
      <c r="L41" s="20"/>
      <c r="M41" s="20"/>
      <c r="N41" s="20"/>
      <c r="O41" s="23"/>
      <c r="P41" s="29">
        <f>SUM(P42:P44)</f>
        <v>26</v>
      </c>
      <c r="Q41" s="30"/>
      <c r="R41" s="44"/>
      <c r="S41" s="44"/>
      <c r="T41" s="44"/>
      <c r="U41" s="44"/>
      <c r="V41" s="44"/>
      <c r="W41" s="44"/>
      <c r="X41" s="44"/>
      <c r="Y41" s="44"/>
      <c r="Z41" s="26"/>
      <c r="AA41" s="45"/>
    </row>
    <row r="42" spans="1:27" ht="14.65" customHeight="1" x14ac:dyDescent="0.15">
      <c r="A42" s="9" t="s">
        <v>108</v>
      </c>
      <c r="D42" s="28"/>
      <c r="E42" s="21"/>
      <c r="F42" s="21"/>
      <c r="G42" s="21"/>
      <c r="H42" s="21" t="s">
        <v>109</v>
      </c>
      <c r="I42" s="21"/>
      <c r="J42" s="21"/>
      <c r="K42" s="21"/>
      <c r="L42" s="20"/>
      <c r="M42" s="20"/>
      <c r="N42" s="20"/>
      <c r="O42" s="23"/>
      <c r="P42" s="29">
        <v>26</v>
      </c>
      <c r="Q42" s="30"/>
      <c r="R42" s="44"/>
      <c r="S42" s="44"/>
      <c r="T42" s="44"/>
      <c r="U42" s="44"/>
      <c r="V42" s="44"/>
      <c r="W42" s="44"/>
      <c r="X42" s="44"/>
      <c r="Y42" s="44"/>
      <c r="Z42" s="26"/>
      <c r="AA42" s="45"/>
    </row>
    <row r="43" spans="1:27" ht="14.65" customHeight="1" x14ac:dyDescent="0.15">
      <c r="A43" s="9" t="s">
        <v>110</v>
      </c>
      <c r="D43" s="28"/>
      <c r="E43" s="21"/>
      <c r="F43" s="21"/>
      <c r="G43" s="21"/>
      <c r="H43" s="21" t="s">
        <v>111</v>
      </c>
      <c r="I43" s="21"/>
      <c r="J43" s="21"/>
      <c r="K43" s="21"/>
      <c r="L43" s="20"/>
      <c r="M43" s="20"/>
      <c r="N43" s="20"/>
      <c r="O43" s="23"/>
      <c r="P43" s="29" t="s">
        <v>23</v>
      </c>
      <c r="Q43" s="30"/>
      <c r="R43" s="44"/>
      <c r="S43" s="44"/>
      <c r="T43" s="44"/>
      <c r="U43" s="44"/>
      <c r="V43" s="44"/>
      <c r="W43" s="44"/>
      <c r="X43" s="44"/>
      <c r="Y43" s="44"/>
      <c r="Z43" s="26"/>
      <c r="AA43" s="45"/>
    </row>
    <row r="44" spans="1:27" ht="14.65" customHeight="1" x14ac:dyDescent="0.15">
      <c r="A44" s="9" t="s">
        <v>112</v>
      </c>
      <c r="D44" s="28"/>
      <c r="E44" s="21"/>
      <c r="F44" s="21"/>
      <c r="G44" s="21"/>
      <c r="H44" s="21" t="s">
        <v>35</v>
      </c>
      <c r="I44" s="21"/>
      <c r="J44" s="21"/>
      <c r="K44" s="21"/>
      <c r="L44" s="20"/>
      <c r="M44" s="20"/>
      <c r="N44" s="20"/>
      <c r="O44" s="23"/>
      <c r="P44" s="29" t="s">
        <v>23</v>
      </c>
      <c r="Q44" s="30"/>
      <c r="R44" s="44"/>
      <c r="S44" s="44"/>
      <c r="T44" s="44"/>
      <c r="U44" s="44"/>
      <c r="V44" s="44"/>
      <c r="W44" s="44"/>
      <c r="X44" s="44"/>
      <c r="Y44" s="44"/>
      <c r="Z44" s="26"/>
      <c r="AA44" s="45"/>
    </row>
    <row r="45" spans="1:27" ht="14.65" customHeight="1" x14ac:dyDescent="0.15">
      <c r="A45" s="9" t="s">
        <v>113</v>
      </c>
      <c r="D45" s="28"/>
      <c r="E45" s="21"/>
      <c r="F45" s="21"/>
      <c r="G45" s="21" t="s">
        <v>114</v>
      </c>
      <c r="H45" s="21"/>
      <c r="I45" s="21"/>
      <c r="J45" s="21"/>
      <c r="K45" s="21"/>
      <c r="L45" s="20"/>
      <c r="M45" s="20"/>
      <c r="N45" s="20"/>
      <c r="O45" s="23"/>
      <c r="P45" s="29" t="s">
        <v>23</v>
      </c>
      <c r="Q45" s="30"/>
      <c r="R45" s="44"/>
      <c r="S45" s="44"/>
      <c r="T45" s="44"/>
      <c r="U45" s="44"/>
      <c r="V45" s="44"/>
      <c r="W45" s="44"/>
      <c r="X45" s="44"/>
      <c r="Y45" s="44"/>
      <c r="Z45" s="26"/>
      <c r="AA45" s="45"/>
    </row>
    <row r="46" spans="1:27" ht="14.65" customHeight="1" x14ac:dyDescent="0.15">
      <c r="A46" s="9" t="s">
        <v>115</v>
      </c>
      <c r="D46" s="28"/>
      <c r="E46" s="21"/>
      <c r="F46" s="21"/>
      <c r="G46" s="21" t="s">
        <v>116</v>
      </c>
      <c r="H46" s="21"/>
      <c r="I46" s="21"/>
      <c r="J46" s="21"/>
      <c r="K46" s="20"/>
      <c r="L46" s="20"/>
      <c r="M46" s="20"/>
      <c r="N46" s="20"/>
      <c r="O46" s="23"/>
      <c r="P46" s="29" t="s">
        <v>391</v>
      </c>
      <c r="Q46" s="30"/>
      <c r="R46" s="44"/>
      <c r="S46" s="44"/>
      <c r="T46" s="44"/>
      <c r="U46" s="44"/>
      <c r="V46" s="44"/>
      <c r="W46" s="44"/>
      <c r="X46" s="44"/>
      <c r="Y46" s="44"/>
      <c r="Z46" s="26"/>
      <c r="AA46" s="45"/>
    </row>
    <row r="47" spans="1:27" ht="14.65" customHeight="1" x14ac:dyDescent="0.15">
      <c r="A47" s="9" t="s">
        <v>117</v>
      </c>
      <c r="D47" s="28"/>
      <c r="E47" s="21"/>
      <c r="F47" s="21"/>
      <c r="G47" s="21" t="s">
        <v>118</v>
      </c>
      <c r="H47" s="21"/>
      <c r="I47" s="21"/>
      <c r="J47" s="21"/>
      <c r="K47" s="20"/>
      <c r="L47" s="20"/>
      <c r="M47" s="20"/>
      <c r="N47" s="20"/>
      <c r="O47" s="23"/>
      <c r="P47" s="29" t="s">
        <v>389</v>
      </c>
      <c r="Q47" s="30"/>
      <c r="R47" s="44"/>
      <c r="S47" s="44"/>
      <c r="T47" s="44"/>
      <c r="U47" s="44"/>
      <c r="V47" s="44"/>
      <c r="W47" s="44"/>
      <c r="X47" s="44"/>
      <c r="Y47" s="44"/>
      <c r="Z47" s="26"/>
      <c r="AA47" s="45"/>
    </row>
    <row r="48" spans="1:27" ht="14.65" customHeight="1" x14ac:dyDescent="0.15">
      <c r="A48" s="9" t="s">
        <v>120</v>
      </c>
      <c r="D48" s="28"/>
      <c r="E48" s="21"/>
      <c r="F48" s="21"/>
      <c r="G48" s="21" t="s">
        <v>121</v>
      </c>
      <c r="H48" s="21"/>
      <c r="I48" s="21"/>
      <c r="J48" s="21"/>
      <c r="K48" s="20"/>
      <c r="L48" s="20"/>
      <c r="M48" s="20"/>
      <c r="N48" s="20"/>
      <c r="O48" s="23"/>
      <c r="P48" s="29">
        <f>SUM(P49:P50)</f>
        <v>3195</v>
      </c>
      <c r="Q48" s="30"/>
      <c r="R48" s="44"/>
      <c r="S48" s="44"/>
      <c r="T48" s="44"/>
      <c r="U48" s="44"/>
      <c r="V48" s="44"/>
      <c r="W48" s="44"/>
      <c r="X48" s="44"/>
      <c r="Y48" s="44"/>
      <c r="Z48" s="26"/>
      <c r="AA48" s="45"/>
    </row>
    <row r="49" spans="1:27" ht="14.65" customHeight="1" x14ac:dyDescent="0.15">
      <c r="A49" s="9" t="s">
        <v>122</v>
      </c>
      <c r="D49" s="28"/>
      <c r="E49" s="21"/>
      <c r="F49" s="21"/>
      <c r="G49" s="21"/>
      <c r="H49" s="21" t="s">
        <v>123</v>
      </c>
      <c r="I49" s="21"/>
      <c r="J49" s="21"/>
      <c r="K49" s="20"/>
      <c r="L49" s="20"/>
      <c r="M49" s="20"/>
      <c r="N49" s="20"/>
      <c r="O49" s="23"/>
      <c r="P49" s="29" t="s">
        <v>23</v>
      </c>
      <c r="Q49" s="30"/>
      <c r="R49" s="44"/>
      <c r="S49" s="44"/>
      <c r="T49" s="44"/>
      <c r="U49" s="44"/>
      <c r="V49" s="44"/>
      <c r="W49" s="44"/>
      <c r="X49" s="44"/>
      <c r="Y49" s="44"/>
      <c r="Z49" s="26"/>
      <c r="AA49" s="45"/>
    </row>
    <row r="50" spans="1:27" ht="14.65" customHeight="1" x14ac:dyDescent="0.15">
      <c r="A50" s="9" t="s">
        <v>124</v>
      </c>
      <c r="D50" s="28"/>
      <c r="E50" s="20"/>
      <c r="F50" s="21"/>
      <c r="G50" s="21"/>
      <c r="H50" s="21" t="s">
        <v>35</v>
      </c>
      <c r="I50" s="21"/>
      <c r="J50" s="21"/>
      <c r="K50" s="20"/>
      <c r="L50" s="20"/>
      <c r="M50" s="20"/>
      <c r="N50" s="20"/>
      <c r="O50" s="23"/>
      <c r="P50" s="29">
        <v>3195</v>
      </c>
      <c r="Q50" s="30"/>
      <c r="R50" s="44"/>
      <c r="S50" s="44"/>
      <c r="T50" s="44"/>
      <c r="U50" s="44"/>
      <c r="V50" s="44"/>
      <c r="W50" s="44"/>
      <c r="X50" s="44"/>
      <c r="Y50" s="44"/>
      <c r="Z50" s="26"/>
      <c r="AA50" s="45"/>
    </row>
    <row r="51" spans="1:27" ht="14.65" customHeight="1" x14ac:dyDescent="0.15">
      <c r="A51" s="9" t="s">
        <v>125</v>
      </c>
      <c r="D51" s="28"/>
      <c r="E51" s="20"/>
      <c r="F51" s="21"/>
      <c r="G51" s="21" t="s">
        <v>35</v>
      </c>
      <c r="H51" s="21"/>
      <c r="I51" s="21"/>
      <c r="J51" s="21"/>
      <c r="K51" s="20"/>
      <c r="L51" s="20"/>
      <c r="M51" s="20"/>
      <c r="N51" s="20"/>
      <c r="O51" s="23"/>
      <c r="P51" s="29" t="s">
        <v>23</v>
      </c>
      <c r="Q51" s="30"/>
      <c r="R51" s="44"/>
      <c r="S51" s="44"/>
      <c r="T51" s="44"/>
      <c r="U51" s="44"/>
      <c r="V51" s="44"/>
      <c r="W51" s="44"/>
      <c r="X51" s="44"/>
      <c r="Y51" s="44"/>
      <c r="Z51" s="26"/>
      <c r="AA51" s="45"/>
    </row>
    <row r="52" spans="1:27" ht="14.65" customHeight="1" x14ac:dyDescent="0.15">
      <c r="A52" s="9" t="s">
        <v>126</v>
      </c>
      <c r="D52" s="28"/>
      <c r="E52" s="20"/>
      <c r="F52" s="21"/>
      <c r="G52" s="21" t="s">
        <v>127</v>
      </c>
      <c r="H52" s="21"/>
      <c r="I52" s="21"/>
      <c r="J52" s="21"/>
      <c r="K52" s="20"/>
      <c r="L52" s="20"/>
      <c r="M52" s="20"/>
      <c r="N52" s="20"/>
      <c r="O52" s="23"/>
      <c r="P52" s="29" t="s">
        <v>23</v>
      </c>
      <c r="Q52" s="30"/>
      <c r="R52" s="44"/>
      <c r="S52" s="44"/>
      <c r="T52" s="44"/>
      <c r="U52" s="44"/>
      <c r="V52" s="44"/>
      <c r="W52" s="44"/>
      <c r="X52" s="44"/>
      <c r="Y52" s="44"/>
      <c r="Z52" s="26"/>
      <c r="AA52" s="45"/>
    </row>
    <row r="53" spans="1:27" ht="14.65" customHeight="1" x14ac:dyDescent="0.15">
      <c r="A53" s="9" t="s">
        <v>128</v>
      </c>
      <c r="D53" s="28"/>
      <c r="E53" s="20" t="s">
        <v>129</v>
      </c>
      <c r="F53" s="21"/>
      <c r="G53" s="22"/>
      <c r="H53" s="22"/>
      <c r="I53" s="22"/>
      <c r="J53" s="20"/>
      <c r="K53" s="20"/>
      <c r="L53" s="20"/>
      <c r="M53" s="20"/>
      <c r="N53" s="20"/>
      <c r="O53" s="23"/>
      <c r="P53" s="29">
        <f>SUM(P54:P57,P60:P62)</f>
        <v>210</v>
      </c>
      <c r="Q53" s="30"/>
      <c r="R53" s="44"/>
      <c r="S53" s="44"/>
      <c r="T53" s="44"/>
      <c r="U53" s="44"/>
      <c r="V53" s="44"/>
      <c r="W53" s="44"/>
      <c r="X53" s="44"/>
      <c r="Y53" s="44"/>
      <c r="Z53" s="26"/>
      <c r="AA53" s="45"/>
    </row>
    <row r="54" spans="1:27" ht="14.65" customHeight="1" x14ac:dyDescent="0.15">
      <c r="A54" s="9" t="s">
        <v>130</v>
      </c>
      <c r="D54" s="28"/>
      <c r="E54" s="20"/>
      <c r="F54" s="21" t="s">
        <v>131</v>
      </c>
      <c r="G54" s="22"/>
      <c r="H54" s="22"/>
      <c r="I54" s="22"/>
      <c r="J54" s="20"/>
      <c r="K54" s="20"/>
      <c r="L54" s="20"/>
      <c r="M54" s="20"/>
      <c r="N54" s="20"/>
      <c r="O54" s="23"/>
      <c r="P54" s="29">
        <v>210</v>
      </c>
      <c r="Q54" s="30"/>
      <c r="R54" s="44"/>
      <c r="S54" s="44"/>
      <c r="T54" s="44"/>
      <c r="U54" s="44"/>
      <c r="V54" s="44"/>
      <c r="W54" s="44"/>
      <c r="X54" s="44"/>
      <c r="Y54" s="44"/>
      <c r="Z54" s="26"/>
      <c r="AA54" s="45"/>
    </row>
    <row r="55" spans="1:27" ht="14.65" customHeight="1" x14ac:dyDescent="0.15">
      <c r="A55" s="9" t="s">
        <v>132</v>
      </c>
      <c r="D55" s="28"/>
      <c r="E55" s="20"/>
      <c r="F55" s="21" t="s">
        <v>133</v>
      </c>
      <c r="G55" s="21"/>
      <c r="H55" s="33"/>
      <c r="I55" s="21"/>
      <c r="J55" s="21"/>
      <c r="K55" s="20"/>
      <c r="L55" s="20"/>
      <c r="M55" s="20"/>
      <c r="N55" s="20"/>
      <c r="O55" s="23"/>
      <c r="P55" s="32" t="s">
        <v>251</v>
      </c>
      <c r="Q55" s="30"/>
      <c r="R55" s="44"/>
      <c r="S55" s="44"/>
      <c r="T55" s="44"/>
      <c r="U55" s="44"/>
      <c r="V55" s="44"/>
      <c r="W55" s="44"/>
      <c r="X55" s="44"/>
      <c r="Y55" s="44"/>
      <c r="Z55" s="26"/>
      <c r="AA55" s="45"/>
    </row>
    <row r="56" spans="1:27" ht="14.65" customHeight="1" x14ac:dyDescent="0.15">
      <c r="A56" s="9">
        <v>1500000</v>
      </c>
      <c r="D56" s="28"/>
      <c r="E56" s="20"/>
      <c r="F56" s="21" t="s">
        <v>134</v>
      </c>
      <c r="G56" s="21"/>
      <c r="H56" s="21"/>
      <c r="I56" s="21"/>
      <c r="J56" s="21"/>
      <c r="K56" s="20"/>
      <c r="L56" s="20"/>
      <c r="M56" s="20"/>
      <c r="N56" s="20"/>
      <c r="O56" s="23"/>
      <c r="P56" s="29" t="s">
        <v>389</v>
      </c>
      <c r="Q56" s="30"/>
      <c r="R56" s="44"/>
      <c r="S56" s="44"/>
      <c r="T56" s="44"/>
      <c r="U56" s="44"/>
      <c r="V56" s="44"/>
      <c r="W56" s="44"/>
      <c r="X56" s="44"/>
      <c r="Y56" s="44"/>
      <c r="Z56" s="26"/>
      <c r="AA56" s="45"/>
    </row>
    <row r="57" spans="1:27" ht="14.65" customHeight="1" x14ac:dyDescent="0.15">
      <c r="A57" s="9" t="s">
        <v>135</v>
      </c>
      <c r="D57" s="28"/>
      <c r="E57" s="21"/>
      <c r="F57" s="21" t="s">
        <v>121</v>
      </c>
      <c r="G57" s="21"/>
      <c r="H57" s="33"/>
      <c r="I57" s="21"/>
      <c r="J57" s="21"/>
      <c r="K57" s="20"/>
      <c r="L57" s="20"/>
      <c r="M57" s="20"/>
      <c r="N57" s="20"/>
      <c r="O57" s="23"/>
      <c r="P57" s="29" t="s">
        <v>100</v>
      </c>
      <c r="Q57" s="30"/>
      <c r="R57" s="44"/>
      <c r="S57" s="44"/>
      <c r="T57" s="44"/>
      <c r="U57" s="44"/>
      <c r="V57" s="44"/>
      <c r="W57" s="44"/>
      <c r="X57" s="44"/>
      <c r="Y57" s="44"/>
      <c r="Z57" s="26"/>
      <c r="AA57" s="45"/>
    </row>
    <row r="58" spans="1:27" ht="14.65" customHeight="1" x14ac:dyDescent="0.15">
      <c r="A58" s="9" t="s">
        <v>136</v>
      </c>
      <c r="D58" s="28"/>
      <c r="E58" s="21"/>
      <c r="F58" s="21"/>
      <c r="G58" s="21" t="s">
        <v>137</v>
      </c>
      <c r="H58" s="21"/>
      <c r="I58" s="21"/>
      <c r="J58" s="21"/>
      <c r="K58" s="20"/>
      <c r="L58" s="20"/>
      <c r="M58" s="20"/>
      <c r="N58" s="20"/>
      <c r="O58" s="23"/>
      <c r="P58" s="29" t="s">
        <v>23</v>
      </c>
      <c r="Q58" s="30"/>
      <c r="R58" s="44"/>
      <c r="S58" s="44"/>
      <c r="T58" s="44"/>
      <c r="U58" s="44"/>
      <c r="V58" s="44"/>
      <c r="W58" s="44"/>
      <c r="X58" s="44"/>
      <c r="Y58" s="44"/>
      <c r="Z58" s="26"/>
      <c r="AA58" s="45"/>
    </row>
    <row r="59" spans="1:27" ht="14.65" customHeight="1" x14ac:dyDescent="0.15">
      <c r="A59" s="9" t="s">
        <v>138</v>
      </c>
      <c r="D59" s="28"/>
      <c r="E59" s="21"/>
      <c r="F59" s="21"/>
      <c r="G59" s="21" t="s">
        <v>123</v>
      </c>
      <c r="H59" s="21"/>
      <c r="I59" s="21"/>
      <c r="J59" s="21"/>
      <c r="K59" s="20"/>
      <c r="L59" s="20"/>
      <c r="M59" s="20"/>
      <c r="N59" s="20"/>
      <c r="O59" s="23"/>
      <c r="P59" s="29" t="s">
        <v>23</v>
      </c>
      <c r="Q59" s="30"/>
      <c r="R59" s="44"/>
      <c r="S59" s="44"/>
      <c r="T59" s="44"/>
      <c r="U59" s="44"/>
      <c r="V59" s="44"/>
      <c r="W59" s="44"/>
      <c r="X59" s="44"/>
      <c r="Y59" s="44"/>
      <c r="Z59" s="26"/>
      <c r="AA59" s="45"/>
    </row>
    <row r="60" spans="1:27" ht="14.65" customHeight="1" x14ac:dyDescent="0.15">
      <c r="A60" s="9" t="s">
        <v>139</v>
      </c>
      <c r="D60" s="28"/>
      <c r="E60" s="21"/>
      <c r="F60" s="21" t="s">
        <v>140</v>
      </c>
      <c r="G60" s="21"/>
      <c r="H60" s="21"/>
      <c r="I60" s="21"/>
      <c r="J60" s="21"/>
      <c r="K60" s="20"/>
      <c r="L60" s="20"/>
      <c r="M60" s="20"/>
      <c r="N60" s="20"/>
      <c r="O60" s="23"/>
      <c r="P60" s="29" t="s">
        <v>23</v>
      </c>
      <c r="Q60" s="30"/>
      <c r="R60" s="44"/>
      <c r="S60" s="44"/>
      <c r="T60" s="44"/>
      <c r="U60" s="44"/>
      <c r="V60" s="44"/>
      <c r="W60" s="44"/>
      <c r="X60" s="44"/>
      <c r="Y60" s="44"/>
      <c r="Z60" s="26"/>
      <c r="AA60" s="45"/>
    </row>
    <row r="61" spans="1:27" ht="14.65" customHeight="1" x14ac:dyDescent="0.15">
      <c r="A61" s="9" t="s">
        <v>141</v>
      </c>
      <c r="D61" s="28"/>
      <c r="E61" s="21"/>
      <c r="F61" s="21" t="s">
        <v>35</v>
      </c>
      <c r="G61" s="21"/>
      <c r="H61" s="33"/>
      <c r="I61" s="21"/>
      <c r="J61" s="21"/>
      <c r="K61" s="20"/>
      <c r="L61" s="20"/>
      <c r="M61" s="20"/>
      <c r="N61" s="20"/>
      <c r="O61" s="23"/>
      <c r="P61" s="29" t="s">
        <v>389</v>
      </c>
      <c r="Q61" s="30"/>
      <c r="R61" s="44"/>
      <c r="S61" s="44"/>
      <c r="T61" s="44"/>
      <c r="U61" s="44"/>
      <c r="V61" s="44"/>
      <c r="W61" s="44"/>
      <c r="X61" s="44"/>
      <c r="Y61" s="44"/>
      <c r="Z61" s="26"/>
      <c r="AA61" s="45"/>
    </row>
    <row r="62" spans="1:27" ht="14.65" customHeight="1" thickBot="1" x14ac:dyDescent="0.2">
      <c r="A62" s="9" t="s">
        <v>142</v>
      </c>
      <c r="B62" s="9" t="s">
        <v>143</v>
      </c>
      <c r="D62" s="28"/>
      <c r="E62" s="21"/>
      <c r="F62" s="44" t="s">
        <v>127</v>
      </c>
      <c r="G62" s="21"/>
      <c r="H62" s="21"/>
      <c r="I62" s="21"/>
      <c r="J62" s="21"/>
      <c r="K62" s="20"/>
      <c r="L62" s="20"/>
      <c r="M62" s="20"/>
      <c r="N62" s="20"/>
      <c r="O62" s="23"/>
      <c r="P62" s="29" t="s">
        <v>389</v>
      </c>
      <c r="Q62" s="30"/>
      <c r="R62" s="308" t="s">
        <v>144</v>
      </c>
      <c r="S62" s="309"/>
      <c r="T62" s="309"/>
      <c r="U62" s="309"/>
      <c r="V62" s="309"/>
      <c r="W62" s="309"/>
      <c r="X62" s="309"/>
      <c r="Y62" s="310"/>
      <c r="Z62" s="46">
        <f>Z25+Z26</f>
        <v>11333</v>
      </c>
      <c r="AA62" s="47"/>
    </row>
    <row r="63" spans="1:27" ht="14.65" customHeight="1" thickBot="1" x14ac:dyDescent="0.2">
      <c r="A63" s="9" t="s">
        <v>145</v>
      </c>
      <c r="B63" s="9" t="s">
        <v>146</v>
      </c>
      <c r="D63" s="311" t="s">
        <v>147</v>
      </c>
      <c r="E63" s="312"/>
      <c r="F63" s="312"/>
      <c r="G63" s="312"/>
      <c r="H63" s="312"/>
      <c r="I63" s="312"/>
      <c r="J63" s="312"/>
      <c r="K63" s="312"/>
      <c r="L63" s="312"/>
      <c r="M63" s="312"/>
      <c r="N63" s="312"/>
      <c r="O63" s="313"/>
      <c r="P63" s="48">
        <f>P8+P53</f>
        <v>12862</v>
      </c>
      <c r="Q63" s="49"/>
      <c r="R63" s="314" t="s">
        <v>148</v>
      </c>
      <c r="S63" s="315"/>
      <c r="T63" s="315"/>
      <c r="U63" s="315"/>
      <c r="V63" s="315"/>
      <c r="W63" s="315"/>
      <c r="X63" s="315"/>
      <c r="Y63" s="316"/>
      <c r="Z63" s="48">
        <f>Z23+Z62</f>
        <v>12862</v>
      </c>
      <c r="AA63" s="50"/>
    </row>
    <row r="64" spans="1:27" ht="14.65" customHeight="1" x14ac:dyDescent="0.15"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Z64" s="20"/>
      <c r="AA64" s="20"/>
    </row>
    <row r="65" spans="4:27" ht="14.65" customHeight="1" x14ac:dyDescent="0.15">
      <c r="D65" s="52"/>
      <c r="E65" s="53"/>
      <c r="F65" s="52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Z65" s="51"/>
      <c r="AA65" s="51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4.65" customHeight="1" x14ac:dyDescent="0.15"/>
    <row r="71" spans="4:27" ht="16.5" customHeight="1" x14ac:dyDescent="0.15"/>
    <row r="72" spans="4:27" ht="14.65" customHeight="1" x14ac:dyDescent="0.15"/>
    <row r="73" spans="4:27" ht="9.75" customHeight="1" x14ac:dyDescent="0.15"/>
    <row r="74" spans="4:27" ht="14.65" customHeight="1" x14ac:dyDescent="0.15"/>
  </sheetData>
  <mergeCells count="12">
    <mergeCell ref="Z1:AA1"/>
    <mergeCell ref="D3:AA3"/>
    <mergeCell ref="D4:AA4"/>
    <mergeCell ref="D6:O6"/>
    <mergeCell ref="P6:Q6"/>
    <mergeCell ref="R6:Y6"/>
    <mergeCell ref="Z6:AA6"/>
    <mergeCell ref="R23:Y23"/>
    <mergeCell ref="R28:Y28"/>
    <mergeCell ref="R62:Y62"/>
    <mergeCell ref="D63:O63"/>
    <mergeCell ref="R63:Y63"/>
  </mergeCells>
  <phoneticPr fontId="13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貸借対照表（全体）</vt:lpstr>
      <vt:lpstr>行政コスト計算書（全体）</vt:lpstr>
      <vt:lpstr>純資産変動計算書（全体）</vt:lpstr>
      <vt:lpstr>資金収支計算書（全体）</vt:lpstr>
      <vt:lpstr>精算表（貸借対照表）（全体）</vt:lpstr>
      <vt:lpstr>精算表（行政コスト計算書）（全体）</vt:lpstr>
      <vt:lpstr>精算表（純資産変動計算書）（全体）</vt:lpstr>
      <vt:lpstr>精算表（資金収支計算書）（全体）</vt:lpstr>
      <vt:lpstr>貸借対照表（一般）</vt:lpstr>
      <vt:lpstr>行政コスト計算書（一般） </vt:lpstr>
      <vt:lpstr>純資産変動計算書（一般）</vt:lpstr>
      <vt:lpstr>資金収支計算書（一般）</vt:lpstr>
      <vt:lpstr>'行政コスト計算書（一般） '!Print_Area</vt:lpstr>
      <vt:lpstr>'行政コスト計算書（全体）'!Print_Area</vt:lpstr>
      <vt:lpstr>'資金収支計算書（一般）'!Print_Area</vt:lpstr>
      <vt:lpstr>'資金収支計算書（全体）'!Print_Area</vt:lpstr>
      <vt:lpstr>'純資産変動計算書（一般）'!Print_Area</vt:lpstr>
      <vt:lpstr>'純資産変動計算書（全体）'!Print_Area</vt:lpstr>
      <vt:lpstr>'精算表（行政コスト計算書）（全体）'!Print_Area</vt:lpstr>
      <vt:lpstr>'精算表（資金収支計算書）（全体）'!Print_Area</vt:lpstr>
      <vt:lpstr>'精算表（純資産変動計算書）（全体）'!Print_Area</vt:lpstr>
      <vt:lpstr>'精算表（貸借対照表）（全体）'!Print_Area</vt:lpstr>
      <vt:lpstr>'貸借対照表（一般）'!Print_Area</vt:lpstr>
      <vt:lpstr>'貸借対照表（全体）'!Print_Area</vt:lpstr>
      <vt:lpstr>'精算表（貸借対照表）（全体）'!Print_Titles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soumu07</dc:creator>
  <cp:lastModifiedBy> </cp:lastModifiedBy>
  <cp:lastPrinted>2020-03-19T04:36:34Z</cp:lastPrinted>
  <dcterms:created xsi:type="dcterms:W3CDTF">2020-03-19T04:00:04Z</dcterms:created>
  <dcterms:modified xsi:type="dcterms:W3CDTF">2020-03-19T04:36:56Z</dcterms:modified>
</cp:coreProperties>
</file>